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5345" windowHeight="4605" activeTab="2"/>
  </bookViews>
  <sheets>
    <sheet name="Table 1" sheetId="2" r:id="rId1"/>
    <sheet name="2019-2020" sheetId="3" r:id="rId2"/>
    <sheet name="2021-202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7" i="2"/>
  <c r="J10" i="2"/>
  <c r="J15" i="2"/>
  <c r="J19" i="2"/>
  <c r="J22" i="2"/>
  <c r="J23" i="2"/>
  <c r="J27" i="2"/>
  <c r="J30" i="2"/>
  <c r="J31" i="2"/>
  <c r="J35" i="2"/>
  <c r="J40" i="2"/>
  <c r="J43" i="2"/>
  <c r="J44" i="2"/>
  <c r="J49" i="2"/>
  <c r="J53" i="2"/>
  <c r="J56" i="2"/>
  <c r="J57" i="2"/>
  <c r="J61" i="2"/>
  <c r="J64" i="2"/>
  <c r="J65" i="2"/>
  <c r="J69" i="2"/>
  <c r="J72" i="2"/>
  <c r="J77" i="2"/>
  <c r="J80" i="2"/>
  <c r="J81" i="2"/>
  <c r="J84" i="2"/>
  <c r="J89" i="2"/>
  <c r="J90" i="2"/>
  <c r="J92" i="2"/>
  <c r="J93" i="2"/>
  <c r="J100" i="2"/>
  <c r="J101" i="2"/>
  <c r="J106" i="2"/>
  <c r="J109" i="2"/>
  <c r="J114" i="2"/>
  <c r="J118" i="2"/>
  <c r="J121" i="2"/>
  <c r="J122" i="2"/>
  <c r="J123" i="2"/>
  <c r="J111" i="2"/>
  <c r="J110" i="2"/>
  <c r="J107" i="2"/>
  <c r="J94" i="2"/>
  <c r="J85" i="2"/>
  <c r="J78" i="2"/>
  <c r="J74" i="2"/>
  <c r="J73" i="2"/>
  <c r="J62" i="2"/>
  <c r="J58" i="2"/>
  <c r="J46" i="2"/>
  <c r="J41" i="2"/>
  <c r="J28" i="2"/>
  <c r="J24" i="2"/>
  <c r="J12" i="2"/>
  <c r="J11" i="2"/>
  <c r="J8" i="2"/>
  <c r="J119" i="2"/>
  <c r="J115" i="2"/>
  <c r="J102" i="2"/>
  <c r="J98" i="2"/>
  <c r="J86" i="2"/>
  <c r="J82" i="2"/>
  <c r="J70" i="2"/>
  <c r="J66" i="2"/>
  <c r="J54" i="2"/>
  <c r="J50" i="2"/>
  <c r="J37" i="2"/>
  <c r="J32" i="2"/>
  <c r="J20" i="2"/>
  <c r="J16" i="2"/>
  <c r="J5" i="2"/>
  <c r="J6" i="2"/>
  <c r="J9" i="2"/>
  <c r="J13" i="2"/>
  <c r="J14" i="2"/>
  <c r="J17" i="2"/>
  <c r="J18" i="2"/>
  <c r="J21" i="2"/>
  <c r="J25" i="2"/>
  <c r="J26" i="2"/>
  <c r="J29" i="2"/>
  <c r="J33" i="2"/>
  <c r="J34" i="2"/>
  <c r="J38" i="2"/>
  <c r="J39" i="2"/>
  <c r="J42" i="2"/>
  <c r="J47" i="2"/>
  <c r="J48" i="2"/>
  <c r="J51" i="2"/>
  <c r="J52" i="2"/>
  <c r="J55" i="2"/>
  <c r="J59" i="2"/>
  <c r="J60" i="2"/>
  <c r="J63" i="2"/>
  <c r="J67" i="2"/>
  <c r="J68" i="2"/>
  <c r="J71" i="2"/>
  <c r="J75" i="2"/>
  <c r="J76" i="2"/>
  <c r="J79" i="2"/>
  <c r="J83" i="2"/>
  <c r="J87" i="2"/>
  <c r="J88" i="2"/>
  <c r="J91" i="2"/>
  <c r="J95" i="2"/>
  <c r="J96" i="2"/>
  <c r="J97" i="2"/>
  <c r="J99" i="2"/>
  <c r="J103" i="2"/>
  <c r="J105" i="2"/>
  <c r="J108" i="2"/>
  <c r="J112" i="2"/>
  <c r="J113" i="2"/>
  <c r="J116" i="2"/>
  <c r="J117" i="2"/>
  <c r="J120" i="2"/>
  <c r="J124" i="2"/>
  <c r="J125" i="2"/>
  <c r="J126" i="2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6" i="4"/>
  <c r="M37" i="4"/>
  <c r="M38" i="4"/>
  <c r="M39" i="4"/>
  <c r="M40" i="4"/>
  <c r="M41" i="4"/>
  <c r="M42" i="4"/>
  <c r="M43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4" i="4"/>
  <c r="M3" i="4"/>
  <c r="L3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6" i="4"/>
  <c r="L37" i="4"/>
  <c r="L38" i="4"/>
  <c r="L39" i="4"/>
  <c r="L40" i="4"/>
  <c r="L41" i="4"/>
  <c r="L42" i="4"/>
  <c r="L43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4" i="4"/>
  <c r="K3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6" i="4"/>
  <c r="G37" i="4"/>
  <c r="G38" i="4"/>
  <c r="G39" i="4"/>
  <c r="G40" i="4"/>
  <c r="G41" i="4"/>
  <c r="G42" i="4"/>
  <c r="G43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4" i="4"/>
  <c r="G3" i="4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6" i="3"/>
  <c r="M37" i="3"/>
  <c r="M38" i="3"/>
  <c r="M39" i="3"/>
  <c r="M40" i="3"/>
  <c r="M41" i="3"/>
  <c r="M42" i="3"/>
  <c r="M43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4" i="3"/>
  <c r="M3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6" i="3"/>
  <c r="L37" i="3"/>
  <c r="L38" i="3"/>
  <c r="L39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4" i="3"/>
  <c r="L3" i="3"/>
  <c r="K3" i="3"/>
  <c r="G125" i="3"/>
  <c r="M125" i="3" s="1"/>
  <c r="G124" i="3"/>
  <c r="G121" i="3"/>
  <c r="G122" i="3"/>
  <c r="G123" i="3"/>
  <c r="G120" i="3"/>
  <c r="G119" i="3"/>
  <c r="G117" i="3"/>
  <c r="G118" i="3"/>
  <c r="G116" i="3"/>
  <c r="G115" i="3"/>
  <c r="G105" i="3"/>
  <c r="G106" i="3"/>
  <c r="G107" i="3"/>
  <c r="G108" i="3"/>
  <c r="G109" i="3"/>
  <c r="G110" i="3"/>
  <c r="G111" i="3"/>
  <c r="G112" i="3"/>
  <c r="G113" i="3"/>
  <c r="G114" i="3"/>
  <c r="G104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83" i="3"/>
  <c r="G82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45" i="3"/>
  <c r="G43" i="3"/>
  <c r="G42" i="3"/>
  <c r="G36" i="3"/>
  <c r="G37" i="3"/>
  <c r="G38" i="3"/>
  <c r="G39" i="3"/>
  <c r="G40" i="3"/>
  <c r="G41" i="3"/>
  <c r="G30" i="3"/>
  <c r="G31" i="3"/>
  <c r="G32" i="3"/>
  <c r="G33" i="3"/>
  <c r="G34" i="3"/>
  <c r="G21" i="3"/>
  <c r="G22" i="3"/>
  <c r="G23" i="3"/>
  <c r="G24" i="3"/>
  <c r="G25" i="3"/>
  <c r="G26" i="3"/>
  <c r="G27" i="3"/>
  <c r="G28" i="3"/>
  <c r="G29" i="3"/>
  <c r="G15" i="3"/>
  <c r="G16" i="3"/>
  <c r="G17" i="3"/>
  <c r="G18" i="3"/>
  <c r="G19" i="3"/>
  <c r="G20" i="3"/>
  <c r="G5" i="3"/>
  <c r="G6" i="3"/>
  <c r="G7" i="3"/>
  <c r="G8" i="3"/>
  <c r="G9" i="3"/>
  <c r="G10" i="3"/>
  <c r="G11" i="3"/>
  <c r="G12" i="3"/>
  <c r="G13" i="3"/>
  <c r="G14" i="3"/>
  <c r="G4" i="3"/>
  <c r="G3" i="3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4" i="4"/>
  <c r="J4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6" i="4"/>
  <c r="J37" i="4"/>
  <c r="J38" i="4"/>
  <c r="J39" i="4"/>
  <c r="J40" i="4"/>
  <c r="J41" i="4"/>
  <c r="J42" i="4"/>
  <c r="J43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5" i="4"/>
  <c r="J6" i="4"/>
  <c r="J3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6" i="4"/>
  <c r="I37" i="4"/>
  <c r="I38" i="4"/>
  <c r="I39" i="4"/>
  <c r="I40" i="4"/>
  <c r="I41" i="4"/>
  <c r="I42" i="4"/>
  <c r="I43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6" i="4"/>
  <c r="H37" i="4"/>
  <c r="H38" i="4"/>
  <c r="H39" i="4"/>
  <c r="H40" i="4"/>
  <c r="H41" i="4"/>
  <c r="H42" i="4"/>
  <c r="H43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6" i="3"/>
  <c r="K37" i="3"/>
  <c r="K38" i="3"/>
  <c r="K39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4" i="3"/>
  <c r="K5" i="3"/>
  <c r="K6" i="3"/>
  <c r="K7" i="3"/>
  <c r="J3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6" i="3"/>
  <c r="J37" i="3"/>
  <c r="J38" i="3"/>
  <c r="J39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4" i="3"/>
  <c r="I3" i="3"/>
  <c r="I6" i="3"/>
  <c r="I4" i="3"/>
  <c r="I5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2" i="3"/>
  <c r="I43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H3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55" i="3"/>
  <c r="H54" i="3"/>
  <c r="H52" i="3"/>
  <c r="H53" i="3"/>
  <c r="H56" i="3"/>
  <c r="H51" i="3"/>
  <c r="H50" i="3"/>
  <c r="H49" i="3"/>
  <c r="H48" i="3"/>
  <c r="H47" i="3"/>
  <c r="H46" i="3"/>
  <c r="H45" i="3"/>
  <c r="H43" i="3"/>
  <c r="H41" i="3"/>
  <c r="H42" i="3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" i="3"/>
  <c r="H6" i="3"/>
  <c r="H4" i="3"/>
</calcChain>
</file>

<file path=xl/sharedStrings.xml><?xml version="1.0" encoding="utf-8"?>
<sst xmlns="http://schemas.openxmlformats.org/spreadsheetml/2006/main" count="406" uniqueCount="148">
  <si>
    <t>Table 2 - Tourist arrivals by country of residence and mode of travel, October - January, 2019 - 2022</t>
  </si>
  <si>
    <t>Country of residence</t>
  </si>
  <si>
    <t>October 2019 - January 2020</t>
  </si>
  <si>
    <t>EUROPE</t>
  </si>
  <si>
    <t>Austria</t>
  </si>
  <si>
    <t>Belgium</t>
  </si>
  <si>
    <t>Bulgaria</t>
  </si>
  <si>
    <t>Czech Republic</t>
  </si>
  <si>
    <t>Croatia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</si>
  <si>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</si>
  <si>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</si>
  <si>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</si>
  <si>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</si>
  <si>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</si>
  <si>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</si>
  <si>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</si>
  <si>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</si>
  <si>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</si>
  <si>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</si>
  <si>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</si>
  <si>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</si>
  <si>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</si>
  <si>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</si>
  <si>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</si>
  <si>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</si>
  <si>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</si>
  <si>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</si>
  <si>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</si>
  <si>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</si>
  <si>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</si>
  <si>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</si>
  <si>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</si>
  <si>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</si>
  <si>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United Kingdom</t>
  </si>
  <si>
    <r>
      <t xml:space="preserve">CIS </t>
    </r>
    <r>
      <rPr>
        <i/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countries</t>
    </r>
  </si>
  <si>
    <t xml:space="preserve"> of which:</t>
  </si>
  <si>
    <t>Belarus</t>
  </si>
  <si>
    <t>Kazakhstan</t>
  </si>
  <si>
    <t>Russian Federation</t>
  </si>
  <si>
    <t>Ukraine</t>
  </si>
  <si>
    <t>Other CIS countries</t>
  </si>
  <si>
    <t>Other European countries</t>
  </si>
  <si>
    <t>AFRICA</t>
  </si>
  <si>
    <r>
      <t xml:space="preserve">IOC </t>
    </r>
    <r>
      <rPr>
        <i/>
        <vertAlign val="superscript"/>
        <sz val="10"/>
        <rFont val="Times New Roman"/>
        <family val="1"/>
      </rPr>
      <t>3</t>
    </r>
    <r>
      <rPr>
        <i/>
        <sz val="10"/>
        <rFont val="Times New Roman"/>
        <family val="1"/>
      </rPr>
      <t xml:space="preserve"> countries</t>
    </r>
  </si>
  <si>
    <t>Comoros</t>
  </si>
  <si>
    <t>Malagasy Republic</t>
  </si>
  <si>
    <t>Reunion Island</t>
  </si>
  <si>
    <t>Seychelles</t>
  </si>
  <si>
    <t>Algeria</t>
  </si>
  <si>
    <t>Angola</t>
  </si>
  <si>
    <t>Benin</t>
  </si>
  <si>
    <t>Botswana</t>
  </si>
  <si>
    <t>Burundi</t>
  </si>
  <si>
    <t>Cameroon</t>
  </si>
  <si>
    <t>Congo</t>
  </si>
  <si>
    <t>Egypt</t>
  </si>
  <si>
    <t>Ethiopia</t>
  </si>
  <si>
    <t>Gabon</t>
  </si>
  <si>
    <t>Ghana</t>
  </si>
  <si>
    <t>Ivory Coast</t>
  </si>
  <si>
    <t>Kenya</t>
  </si>
  <si>
    <t>Lesotho</t>
  </si>
  <si>
    <t>Malawi</t>
  </si>
  <si>
    <t>Mayotte</t>
  </si>
  <si>
    <t>Morocco</t>
  </si>
  <si>
    <t>Mozambique</t>
  </si>
  <si>
    <t>Namibia</t>
  </si>
  <si>
    <t>Niger</t>
  </si>
  <si>
    <t>Nigeria</t>
  </si>
  <si>
    <t>Rwanda</t>
  </si>
  <si>
    <t>Senegal</t>
  </si>
  <si>
    <t>South Africa, Rep. of</t>
  </si>
  <si>
    <t>Sudan</t>
  </si>
  <si>
    <r>
      <t xml:space="preserve">Kingdom of Eswatini </t>
    </r>
    <r>
      <rPr>
        <vertAlign val="superscript"/>
        <sz val="10"/>
        <rFont val="Times New Roman"/>
        <family val="1"/>
      </rPr>
      <t>4</t>
    </r>
  </si>
  <si>
    <t>Tanzania</t>
  </si>
  <si>
    <t>Togo</t>
  </si>
  <si>
    <t>Tunisia</t>
  </si>
  <si>
    <t>Uganda</t>
  </si>
  <si>
    <t>Zimbabwe</t>
  </si>
  <si>
    <t>Zambia</t>
  </si>
  <si>
    <t>Other African countries</t>
  </si>
  <si>
    <t>ASIA</t>
  </si>
  <si>
    <t>Afghanistan</t>
  </si>
  <si>
    <t>Bangladesh</t>
  </si>
  <si>
    <r>
      <t xml:space="preserve">Hong Kong SAR </t>
    </r>
    <r>
      <rPr>
        <vertAlign val="superscript"/>
        <sz val="10"/>
        <rFont val="Times New Roman"/>
        <family val="1"/>
      </rPr>
      <t>5</t>
    </r>
  </si>
  <si>
    <t>India</t>
  </si>
  <si>
    <t>Indonesia</t>
  </si>
  <si>
    <t>Israel</t>
  </si>
  <si>
    <t>Japan</t>
  </si>
  <si>
    <t>Korea Republic</t>
  </si>
  <si>
    <t>Malaysia</t>
  </si>
  <si>
    <t>Maldives</t>
  </si>
  <si>
    <t>Nepal</t>
  </si>
  <si>
    <t>Pakistan</t>
  </si>
  <si>
    <t>People's Rep. of China</t>
  </si>
  <si>
    <t>Philippines</t>
  </si>
  <si>
    <t>Singapore</t>
  </si>
  <si>
    <t>Sri Lanka</t>
  </si>
  <si>
    <t>Taiwan, China</t>
  </si>
  <si>
    <t>Thailand</t>
  </si>
  <si>
    <t>Vietnam</t>
  </si>
  <si>
    <t>MIDDLE EAST countries</t>
  </si>
  <si>
    <t>Bahrain</t>
  </si>
  <si>
    <t>Iran</t>
  </si>
  <si>
    <t>Jordan</t>
  </si>
  <si>
    <t>Kuwait</t>
  </si>
  <si>
    <t>Lebanon</t>
  </si>
  <si>
    <t>Oman</t>
  </si>
  <si>
    <t>Qatar</t>
  </si>
  <si>
    <t>Saudi Arabia</t>
  </si>
  <si>
    <t>United Arab Emirates</t>
  </si>
  <si>
    <t>Other Middle East countries</t>
  </si>
  <si>
    <t>Other Asian countries</t>
  </si>
  <si>
    <t>OCEANIA</t>
  </si>
  <si>
    <t>Australia</t>
  </si>
  <si>
    <t>New Zealand</t>
  </si>
  <si>
    <t>Other Oceanian countries</t>
  </si>
  <si>
    <t>AMERICA</t>
  </si>
  <si>
    <t>Brazil</t>
  </si>
  <si>
    <t>Canada</t>
  </si>
  <si>
    <t>USA</t>
  </si>
  <si>
    <t>Other American countries</t>
  </si>
  <si>
    <t>Others &amp; not stated</t>
  </si>
  <si>
    <t>All countries</t>
  </si>
  <si>
    <r>
      <rPr>
        <i/>
        <vertAlign val="superscript"/>
        <sz val="10"/>
        <rFont val="Times New Roman"/>
        <family val="1"/>
      </rPr>
      <t>1</t>
    </r>
    <r>
      <rPr>
        <i/>
        <sz val="10"/>
        <rFont val="Times New Roman"/>
        <family val="1"/>
      </rPr>
      <t xml:space="preserve"> Provisional</t>
    </r>
  </si>
  <si>
    <r>
      <rPr>
        <i/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Commonwealth of Independent States </t>
    </r>
  </si>
  <si>
    <r>
      <rPr>
        <i/>
        <vertAlign val="superscript"/>
        <sz val="10"/>
        <rFont val="Times New Roman"/>
        <family val="1"/>
      </rPr>
      <t>3</t>
    </r>
    <r>
      <rPr>
        <i/>
        <sz val="10"/>
        <rFont val="Times New Roman"/>
        <family val="1"/>
      </rPr>
      <t xml:space="preserve"> Indian Ocean Commission</t>
    </r>
  </si>
  <si>
    <r>
      <rPr>
        <i/>
        <vertAlign val="superscript"/>
        <sz val="10"/>
        <rFont val="Times New Roman"/>
        <family val="1"/>
      </rPr>
      <t>4</t>
    </r>
    <r>
      <rPr>
        <i/>
        <sz val="10"/>
        <rFont val="Times New Roman"/>
        <family val="1"/>
      </rPr>
      <t xml:space="preserve"> Kingdom of Eswatini was formerly known as Swaziland</t>
    </r>
  </si>
  <si>
    <r>
      <rPr>
        <i/>
        <vertAlign val="superscript"/>
        <sz val="10"/>
        <rFont val="Times New Roman"/>
        <family val="1"/>
      </rPr>
      <t>5</t>
    </r>
    <r>
      <rPr>
        <i/>
        <sz val="10"/>
        <rFont val="Times New Roman"/>
        <family val="1"/>
      </rPr>
      <t xml:space="preserve"> Special Administrative Region of China</t>
    </r>
  </si>
  <si>
    <t>October</t>
  </si>
  <si>
    <t>November</t>
  </si>
  <si>
    <t xml:space="preserve"> December</t>
  </si>
  <si>
    <t>2019/2020</t>
  </si>
  <si>
    <t>% of total tourist arrival
2019/2020</t>
  </si>
  <si>
    <t xml:space="preserve">October </t>
  </si>
  <si>
    <t xml:space="preserve">December </t>
  </si>
  <si>
    <t>2021/2022</t>
  </si>
  <si>
    <t>Jan-22</t>
  </si>
  <si>
    <t>% of total tourist arrival
2021/2022</t>
  </si>
  <si>
    <t xml:space="preserve">October 2021 -January 2022 </t>
  </si>
  <si>
    <t>% change 2021/2022 over 2019/2020</t>
  </si>
  <si>
    <t xml:space="preserve"> Oct 2019- Feb 2020</t>
  </si>
  <si>
    <t>Oct 2021- Feb 2022</t>
  </si>
  <si>
    <t>Oct 2021- Feb2022</t>
  </si>
  <si>
    <t>October 2019 - February 2020</t>
  </si>
  <si>
    <t>% of total arrival
Oct 19 -Feb 20</t>
  </si>
  <si>
    <t xml:space="preserve">October 2021 -February 2022 </t>
  </si>
  <si>
    <t>% of total arrival
Oct 21 -Feb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</si>
</sst>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#,##0\ \ "/>
    <numFmt numFmtId="165" formatCode="#,##0\ "/>
    <numFmt numFmtId="166" formatCode="#,##0.0"/>
    <numFmt numFmtId="167" formatCode="0.0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i/>
      <sz val="10"/>
      <color theme="1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5" fillId="0" borderId="4" xfId="0" applyFont="1" applyFill="1" applyBorder="1"/>
    <xf numFmtId="164" fontId="2" fillId="0" borderId="5" xfId="0" applyNumberFormat="1" applyFont="1" applyFill="1" applyBorder="1"/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indent="2"/>
    </xf>
    <xf numFmtId="164" fontId="4" fillId="0" borderId="5" xfId="0" applyNumberFormat="1" applyFont="1" applyFill="1" applyBorder="1"/>
    <xf numFmtId="164" fontId="4" fillId="0" borderId="8" xfId="0" applyNumberFormat="1" applyFont="1" applyFill="1" applyBorder="1"/>
    <xf numFmtId="164" fontId="4" fillId="0" borderId="6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indent="2"/>
    </xf>
    <xf numFmtId="164" fontId="9" fillId="0" borderId="5" xfId="0" applyNumberFormat="1" applyFont="1" applyFill="1" applyBorder="1"/>
    <xf numFmtId="164" fontId="9" fillId="0" borderId="8" xfId="0" applyNumberFormat="1" applyFont="1" applyFill="1" applyBorder="1"/>
    <xf numFmtId="164" fontId="9" fillId="0" borderId="6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7" xfId="0" applyFont="1" applyFill="1" applyBorder="1" applyAlignment="1">
      <alignment horizontal="left" indent="3"/>
    </xf>
    <xf numFmtId="0" fontId="5" fillId="0" borderId="7" xfId="0" applyFont="1" applyFill="1" applyBorder="1"/>
    <xf numFmtId="164" fontId="2" fillId="0" borderId="8" xfId="0" applyNumberFormat="1" applyFont="1" applyFill="1" applyBorder="1"/>
    <xf numFmtId="0" fontId="7" fillId="0" borderId="7" xfId="0" applyNumberFormat="1" applyFont="1" applyFill="1" applyBorder="1" applyAlignment="1">
      <alignment horizontal="left" indent="2"/>
    </xf>
    <xf numFmtId="0" fontId="7" fillId="0" borderId="7" xfId="0" applyFont="1" applyFill="1" applyBorder="1" applyAlignment="1">
      <alignment horizontal="left" indent="4"/>
    </xf>
    <xf numFmtId="3" fontId="6" fillId="0" borderId="7" xfId="0" applyNumberFormat="1" applyFont="1" applyFill="1" applyBorder="1" applyAlignment="1">
      <alignment horizontal="left" indent="2"/>
    </xf>
    <xf numFmtId="0" fontId="6" fillId="0" borderId="7" xfId="0" applyFont="1" applyFill="1" applyBorder="1" applyAlignment="1"/>
    <xf numFmtId="0" fontId="5" fillId="0" borderId="9" xfId="0" applyFont="1" applyFill="1" applyBorder="1"/>
    <xf numFmtId="164" fontId="2" fillId="0" borderId="10" xfId="0" applyNumberFormat="1" applyFont="1" applyFill="1" applyBorder="1"/>
    <xf numFmtId="164" fontId="2" fillId="0" borderId="12" xfId="0" applyNumberFormat="1" applyFont="1" applyFill="1" applyBorder="1"/>
    <xf numFmtId="164" fontId="2" fillId="0" borderId="1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65" fontId="2" fillId="0" borderId="0" xfId="0" applyNumberFormat="1" applyFont="1" applyFill="1"/>
    <xf numFmtId="165" fontId="4" fillId="0" borderId="0" xfId="0" applyNumberFormat="1" applyFont="1" applyFill="1"/>
    <xf numFmtId="0" fontId="0" fillId="0" borderId="0" xfId="0"/>
    <xf numFmtId="0" fontId="5" fillId="3" borderId="14" xfId="0" applyFont="1" applyFill="1" applyBorder="1"/>
    <xf numFmtId="164" fontId="2" fillId="3" borderId="25" xfId="0" applyNumberFormat="1" applyFont="1" applyFill="1" applyBorder="1"/>
    <xf numFmtId="0" fontId="6" fillId="3" borderId="17" xfId="0" applyFont="1" applyFill="1" applyBorder="1" applyAlignment="1">
      <alignment horizontal="left" indent="2"/>
    </xf>
    <xf numFmtId="164" fontId="4" fillId="3" borderId="7" xfId="0" applyNumberFormat="1" applyFont="1" applyFill="1" applyBorder="1"/>
    <xf numFmtId="0" fontId="7" fillId="3" borderId="17" xfId="0" applyFont="1" applyFill="1" applyBorder="1" applyAlignment="1">
      <alignment horizontal="left" indent="2"/>
    </xf>
    <xf numFmtId="164" fontId="9" fillId="3" borderId="7" xfId="0" applyNumberFormat="1" applyFont="1" applyFill="1" applyBorder="1"/>
    <xf numFmtId="0" fontId="7" fillId="3" borderId="17" xfId="0" applyFont="1" applyFill="1" applyBorder="1" applyAlignment="1">
      <alignment horizontal="left" indent="3"/>
    </xf>
    <xf numFmtId="0" fontId="5" fillId="3" borderId="17" xfId="0" applyFont="1" applyFill="1" applyBorder="1"/>
    <xf numFmtId="164" fontId="2" fillId="3" borderId="7" xfId="0" applyNumberFormat="1" applyFont="1" applyFill="1" applyBorder="1"/>
    <xf numFmtId="0" fontId="7" fillId="3" borderId="17" xfId="0" applyNumberFormat="1" applyFont="1" applyFill="1" applyBorder="1" applyAlignment="1">
      <alignment horizontal="left" indent="2"/>
    </xf>
    <xf numFmtId="0" fontId="7" fillId="3" borderId="17" xfId="0" applyFont="1" applyFill="1" applyBorder="1" applyAlignment="1">
      <alignment horizontal="left" indent="4"/>
    </xf>
    <xf numFmtId="3" fontId="6" fillId="3" borderId="17" xfId="0" applyNumberFormat="1" applyFont="1" applyFill="1" applyBorder="1" applyAlignment="1">
      <alignment horizontal="left" indent="2"/>
    </xf>
    <xf numFmtId="0" fontId="6" fillId="3" borderId="14" xfId="0" applyFont="1" applyFill="1" applyBorder="1" applyAlignment="1">
      <alignment horizontal="left" indent="2"/>
    </xf>
    <xf numFmtId="164" fontId="4" fillId="3" borderId="4" xfId="0" applyNumberFormat="1" applyFont="1" applyFill="1" applyBorder="1"/>
    <xf numFmtId="0" fontId="6" fillId="3" borderId="16" xfId="0" applyFont="1" applyFill="1" applyBorder="1" applyAlignment="1">
      <alignment horizontal="left" indent="2"/>
    </xf>
    <xf numFmtId="0" fontId="7" fillId="3" borderId="17" xfId="0" applyFont="1" applyFill="1" applyBorder="1" applyAlignment="1"/>
    <xf numFmtId="0" fontId="5" fillId="3" borderId="26" xfId="0" applyFont="1" applyFill="1" applyBorder="1"/>
    <xf numFmtId="164" fontId="2" fillId="3" borderId="9" xfId="0" applyNumberFormat="1" applyFont="1" applyFill="1" applyBorder="1"/>
    <xf numFmtId="0" fontId="5" fillId="3" borderId="18" xfId="0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vertical="center"/>
    </xf>
    <xf numFmtId="164" fontId="2" fillId="3" borderId="29" xfId="0" applyNumberFormat="1" applyFont="1" applyFill="1" applyBorder="1"/>
    <xf numFmtId="164" fontId="2" fillId="3" borderId="22" xfId="0" applyNumberFormat="1" applyFont="1" applyFill="1" applyBorder="1" applyAlignment="1">
      <alignment vertical="center"/>
    </xf>
    <xf numFmtId="164" fontId="2" fillId="3" borderId="15" xfId="0" applyNumberFormat="1" applyFont="1" applyFill="1" applyBorder="1"/>
    <xf numFmtId="164" fontId="4" fillId="3" borderId="8" xfId="0" applyNumberFormat="1" applyFont="1" applyFill="1" applyBorder="1"/>
    <xf numFmtId="164" fontId="9" fillId="3" borderId="8" xfId="0" applyNumberFormat="1" applyFont="1" applyFill="1" applyBorder="1"/>
    <xf numFmtId="164" fontId="2" fillId="3" borderId="8" xfId="0" applyNumberFormat="1" applyFont="1" applyFill="1" applyBorder="1"/>
    <xf numFmtId="164" fontId="2" fillId="3" borderId="28" xfId="0" applyNumberFormat="1" applyFont="1" applyFill="1" applyBorder="1"/>
    <xf numFmtId="164" fontId="2" fillId="3" borderId="21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64" fontId="12" fillId="3" borderId="8" xfId="0" applyNumberFormat="1" applyFont="1" applyFill="1" applyBorder="1"/>
    <xf numFmtId="164" fontId="12" fillId="3" borderId="7" xfId="0" applyNumberFormat="1" applyFont="1" applyFill="1" applyBorder="1"/>
    <xf numFmtId="0" fontId="2" fillId="0" borderId="1" xfId="2" quotePrefix="1" applyNumberFormat="1" applyFont="1" applyFill="1" applyBorder="1" applyAlignment="1">
      <alignment horizontal="center" vertical="center"/>
    </xf>
    <xf numFmtId="17" fontId="2" fillId="0" borderId="2" xfId="2" quotePrefix="1" applyNumberFormat="1" applyFont="1" applyFill="1" applyBorder="1" applyAlignment="1">
      <alignment horizontal="center" vertical="center"/>
    </xf>
    <xf numFmtId="0" fontId="2" fillId="0" borderId="3" xfId="2" quotePrefix="1" applyNumberFormat="1" applyFont="1" applyFill="1" applyBorder="1" applyAlignment="1">
      <alignment horizontal="center" vertical="center"/>
    </xf>
    <xf numFmtId="0" fontId="2" fillId="0" borderId="2" xfId="2" quotePrefix="1" applyNumberFormat="1" applyFont="1" applyFill="1" applyBorder="1" applyAlignment="1">
      <alignment horizontal="center" vertical="center"/>
    </xf>
    <xf numFmtId="0" fontId="2" fillId="0" borderId="2" xfId="2" quotePrefix="1" applyNumberFormat="1" applyFont="1" applyFill="1" applyBorder="1" applyAlignment="1">
      <alignment horizontal="center" vertical="center" wrapText="1"/>
    </xf>
    <xf numFmtId="17" fontId="2" fillId="0" borderId="3" xfId="2" quotePrefix="1" applyNumberFormat="1" applyFont="1" applyFill="1" applyBorder="1" applyAlignment="1">
      <alignment horizontal="center" vertical="center"/>
    </xf>
    <xf numFmtId="164" fontId="2" fillId="3" borderId="32" xfId="0" applyNumberFormat="1" applyFont="1" applyFill="1" applyBorder="1"/>
    <xf numFmtId="164" fontId="4" fillId="3" borderId="30" xfId="0" applyNumberFormat="1" applyFont="1" applyFill="1" applyBorder="1"/>
    <xf numFmtId="164" fontId="9" fillId="3" borderId="30" xfId="0" applyNumberFormat="1" applyFont="1" applyFill="1" applyBorder="1"/>
    <xf numFmtId="164" fontId="2" fillId="3" borderId="30" xfId="0" applyNumberFormat="1" applyFont="1" applyFill="1" applyBorder="1"/>
    <xf numFmtId="164" fontId="12" fillId="3" borderId="30" xfId="0" applyNumberFormat="1" applyFont="1" applyFill="1" applyBorder="1"/>
    <xf numFmtId="166" fontId="9" fillId="3" borderId="7" xfId="0" applyNumberFormat="1" applyFont="1" applyFill="1" applyBorder="1"/>
    <xf numFmtId="166" fontId="12" fillId="3" borderId="7" xfId="0" applyNumberFormat="1" applyFont="1" applyFill="1" applyBorder="1"/>
    <xf numFmtId="166" fontId="12" fillId="3" borderId="9" xfId="0" applyNumberFormat="1" applyFont="1" applyFill="1" applyBorder="1"/>
    <xf numFmtId="164" fontId="12" fillId="3" borderId="19" xfId="0" applyNumberFormat="1" applyFont="1" applyFill="1" applyBorder="1" applyAlignment="1">
      <alignment vertical="center"/>
    </xf>
    <xf numFmtId="0" fontId="5" fillId="3" borderId="5" xfId="0" applyFont="1" applyFill="1" applyBorder="1"/>
    <xf numFmtId="0" fontId="6" fillId="3" borderId="8" xfId="0" applyFont="1" applyFill="1" applyBorder="1" applyAlignment="1">
      <alignment horizontal="left" indent="2"/>
    </xf>
    <xf numFmtId="0" fontId="7" fillId="3" borderId="8" xfId="0" applyFont="1" applyFill="1" applyBorder="1" applyAlignment="1">
      <alignment horizontal="left" indent="2"/>
    </xf>
    <xf numFmtId="0" fontId="7" fillId="3" borderId="8" xfId="0" applyFont="1" applyFill="1" applyBorder="1" applyAlignment="1">
      <alignment horizontal="left" indent="3"/>
    </xf>
    <xf numFmtId="0" fontId="5" fillId="3" borderId="8" xfId="0" applyFont="1" applyFill="1" applyBorder="1"/>
    <xf numFmtId="0" fontId="7" fillId="3" borderId="8" xfId="0" applyNumberFormat="1" applyFont="1" applyFill="1" applyBorder="1" applyAlignment="1">
      <alignment horizontal="left" indent="2"/>
    </xf>
    <xf numFmtId="0" fontId="7" fillId="3" borderId="8" xfId="0" applyFont="1" applyFill="1" applyBorder="1" applyAlignment="1">
      <alignment horizontal="left" indent="4"/>
    </xf>
    <xf numFmtId="3" fontId="6" fillId="3" borderId="8" xfId="0" applyNumberFormat="1" applyFont="1" applyFill="1" applyBorder="1" applyAlignment="1">
      <alignment horizontal="left" indent="2"/>
    </xf>
    <xf numFmtId="0" fontId="6" fillId="3" borderId="5" xfId="0" applyFont="1" applyFill="1" applyBorder="1" applyAlignment="1">
      <alignment horizontal="left" indent="2"/>
    </xf>
    <xf numFmtId="0" fontId="6" fillId="3" borderId="10" xfId="0" applyFont="1" applyFill="1" applyBorder="1" applyAlignment="1">
      <alignment horizontal="left" indent="2"/>
    </xf>
    <xf numFmtId="0" fontId="7" fillId="3" borderId="8" xfId="0" applyFont="1" applyFill="1" applyBorder="1" applyAlignment="1"/>
    <xf numFmtId="0" fontId="5" fillId="3" borderId="12" xfId="0" applyFont="1" applyFill="1" applyBorder="1"/>
    <xf numFmtId="164" fontId="2" fillId="3" borderId="33" xfId="0" applyNumberFormat="1" applyFont="1" applyFill="1" applyBorder="1"/>
    <xf numFmtId="164" fontId="2" fillId="3" borderId="12" xfId="0" applyNumberFormat="1" applyFont="1" applyFill="1" applyBorder="1"/>
    <xf numFmtId="0" fontId="5" fillId="3" borderId="34" xfId="0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vertical="center"/>
    </xf>
    <xf numFmtId="0" fontId="2" fillId="0" borderId="3" xfId="1" quotePrefix="1" applyNumberFormat="1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0" fontId="2" fillId="0" borderId="35" xfId="1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12" fillId="3" borderId="4" xfId="0" applyNumberFormat="1" applyFont="1" applyFill="1" applyBorder="1"/>
    <xf numFmtId="0" fontId="2" fillId="2" borderId="1" xfId="1" quotePrefix="1" applyNumberFormat="1" applyFont="1" applyFill="1" applyBorder="1" applyAlignment="1">
      <alignment horizontal="center" vertical="center" wrapText="1"/>
    </xf>
    <xf numFmtId="166" fontId="9" fillId="3" borderId="7" xfId="0" applyNumberFormat="1" applyFont="1" applyFill="1" applyBorder="1" applyAlignment="1">
      <alignment horizontal="center"/>
    </xf>
    <xf numFmtId="166" fontId="12" fillId="3" borderId="7" xfId="0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vertical="center"/>
    </xf>
    <xf numFmtId="17" fontId="2" fillId="0" borderId="1" xfId="1" quotePrefix="1" applyNumberFormat="1" applyFont="1" applyFill="1" applyBorder="1" applyAlignment="1">
      <alignment horizontal="center" vertical="center"/>
    </xf>
    <xf numFmtId="167" fontId="2" fillId="0" borderId="38" xfId="0" applyNumberFormat="1" applyFont="1" applyFill="1" applyBorder="1" applyAlignment="1">
      <alignment horizontal="center" vertical="center"/>
    </xf>
    <xf numFmtId="166" fontId="12" fillId="3" borderId="29" xfId="0" applyNumberFormat="1" applyFont="1" applyFill="1" applyBorder="1" applyAlignment="1">
      <alignment horizontal="center"/>
    </xf>
    <xf numFmtId="0" fontId="2" fillId="0" borderId="23" xfId="2" quotePrefix="1" applyNumberFormat="1" applyFont="1" applyFill="1" applyBorder="1" applyAlignment="1">
      <alignment horizontal="center" vertical="center" wrapText="1"/>
    </xf>
    <xf numFmtId="0" fontId="2" fillId="0" borderId="24" xfId="2" quotePrefix="1" applyNumberFormat="1" applyFont="1" applyFill="1" applyBorder="1" applyAlignment="1">
      <alignment horizontal="center" vertical="center"/>
    </xf>
    <xf numFmtId="0" fontId="2" fillId="0" borderId="31" xfId="2" quotePrefix="1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23" xfId="2" quotePrefix="1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0" borderId="27" xfId="1" quotePrefix="1" applyNumberFormat="1" applyFont="1" applyFill="1" applyBorder="1" applyAlignment="1">
      <alignment horizontal="center" vertical="center"/>
    </xf>
    <xf numFmtId="17" fontId="2" fillId="0" borderId="3" xfId="1" quotePrefix="1" applyNumberFormat="1" applyFont="1" applyFill="1" applyBorder="1" applyAlignment="1">
      <alignment horizontal="center" vertical="center"/>
    </xf>
    <xf numFmtId="168" fontId="2" fillId="0" borderId="5" xfId="1" applyNumberFormat="1" applyFont="1" applyFill="1" applyBorder="1" applyAlignment="1">
      <alignment horizontal="center" vertical="center"/>
    </xf>
    <xf numFmtId="168" fontId="4" fillId="0" borderId="8" xfId="1" applyNumberFormat="1" applyFont="1" applyFill="1" applyBorder="1"/>
    <xf numFmtId="168" fontId="9" fillId="0" borderId="8" xfId="1" applyNumberFormat="1" applyFont="1" applyFill="1" applyBorder="1"/>
    <xf numFmtId="168" fontId="2" fillId="0" borderId="8" xfId="1" applyNumberFormat="1" applyFont="1" applyFill="1" applyBorder="1"/>
    <xf numFmtId="168" fontId="2" fillId="0" borderId="12" xfId="1" applyNumberFormat="1" applyFont="1" applyFill="1" applyBorder="1"/>
    <xf numFmtId="164" fontId="2" fillId="3" borderId="36" xfId="0" applyNumberFormat="1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3" borderId="2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/>
    <xf numFmtId="166" fontId="4" fillId="0" borderId="6" xfId="0" applyNumberFormat="1" applyFont="1" applyFill="1" applyBorder="1"/>
    <xf numFmtId="166" fontId="9" fillId="0" borderId="6" xfId="0" applyNumberFormat="1" applyFont="1" applyFill="1" applyBorder="1"/>
    <xf numFmtId="166" fontId="2" fillId="0" borderId="11" xfId="0" applyNumberFormat="1" applyFont="1" applyFill="1" applyBorder="1"/>
  </cellXfs>
  <cellStyles count="8">
    <cellStyle name="Comma" xfId="1" builtinId="3"/>
    <cellStyle name="Comma [0] 2" xfId="6"/>
    <cellStyle name="Comma [0] 3" xfId="3"/>
    <cellStyle name="Comma 11 2" xfId="4"/>
    <cellStyle name="Comma 2" xfId="7"/>
    <cellStyle name="Comma 3" xfId="2"/>
    <cellStyle name="Normal" xfId="0" builtinId="0"/>
    <cellStyle name="Normal 2 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H131" sqref="H131"/>
    </sheetView>
  </sheetViews>
  <sheetFormatPr defaultRowHeight="12.75" x14ac:dyDescent="0.2"/>
  <cols>
    <col min="1" max="1" width="28.5703125" style="3" customWidth="1"/>
    <col min="2" max="2" width="12.85546875" style="3" customWidth="1"/>
    <col min="3" max="3" width="11.85546875" style="3" customWidth="1"/>
    <col min="4" max="5" width="12.85546875" style="3" customWidth="1"/>
    <col min="6" max="6" width="14.28515625" style="3" customWidth="1"/>
    <col min="7" max="7" width="11.85546875" style="3" customWidth="1"/>
    <col min="8" max="8" width="14" style="3" customWidth="1"/>
    <col min="9" max="9" width="12.42578125" style="3" customWidth="1"/>
    <col min="10" max="10" width="22.28515625" style="3" customWidth="1"/>
    <col min="11" max="53" width="9.140625" style="3"/>
    <col min="54" max="54" width="28.5703125" style="3" customWidth="1"/>
    <col min="55" max="57" width="15.42578125" style="3" customWidth="1"/>
    <col min="58" max="58" width="9.140625" style="3" customWidth="1"/>
    <col min="59" max="59" width="27.85546875" style="3" customWidth="1"/>
    <col min="60" max="62" width="11.28515625" style="3" customWidth="1"/>
    <col min="63" max="64" width="9.140625" style="3"/>
    <col min="65" max="65" width="27.85546875" style="3" customWidth="1"/>
    <col min="66" max="68" width="11.28515625" style="3" customWidth="1"/>
    <col min="69" max="309" width="9.140625" style="3"/>
    <col min="310" max="310" width="28.5703125" style="3" customWidth="1"/>
    <col min="311" max="313" width="15.42578125" style="3" customWidth="1"/>
    <col min="314" max="314" width="9.140625" style="3" customWidth="1"/>
    <col min="315" max="315" width="27.85546875" style="3" customWidth="1"/>
    <col min="316" max="318" width="11.28515625" style="3" customWidth="1"/>
    <col min="319" max="320" width="9.140625" style="3"/>
    <col min="321" max="321" width="27.85546875" style="3" customWidth="1"/>
    <col min="322" max="324" width="11.28515625" style="3" customWidth="1"/>
    <col min="325" max="565" width="9.140625" style="3"/>
    <col min="566" max="566" width="28.5703125" style="3" customWidth="1"/>
    <col min="567" max="569" width="15.42578125" style="3" customWidth="1"/>
    <col min="570" max="570" width="9.140625" style="3" customWidth="1"/>
    <col min="571" max="571" width="27.85546875" style="3" customWidth="1"/>
    <col min="572" max="574" width="11.28515625" style="3" customWidth="1"/>
    <col min="575" max="576" width="9.140625" style="3"/>
    <col min="577" max="577" width="27.85546875" style="3" customWidth="1"/>
    <col min="578" max="580" width="11.28515625" style="3" customWidth="1"/>
    <col min="581" max="821" width="9.140625" style="3"/>
    <col min="822" max="822" width="28.5703125" style="3" customWidth="1"/>
    <col min="823" max="825" width="15.42578125" style="3" customWidth="1"/>
    <col min="826" max="826" width="9.140625" style="3" customWidth="1"/>
    <col min="827" max="827" width="27.85546875" style="3" customWidth="1"/>
    <col min="828" max="830" width="11.28515625" style="3" customWidth="1"/>
    <col min="831" max="832" width="9.140625" style="3"/>
    <col min="833" max="833" width="27.85546875" style="3" customWidth="1"/>
    <col min="834" max="836" width="11.28515625" style="3" customWidth="1"/>
    <col min="837" max="1077" width="9.140625" style="3"/>
    <col min="1078" max="1078" width="28.5703125" style="3" customWidth="1"/>
    <col min="1079" max="1081" width="15.42578125" style="3" customWidth="1"/>
    <col min="1082" max="1082" width="9.140625" style="3" customWidth="1"/>
    <col min="1083" max="1083" width="27.85546875" style="3" customWidth="1"/>
    <col min="1084" max="1086" width="11.28515625" style="3" customWidth="1"/>
    <col min="1087" max="1088" width="9.140625" style="3"/>
    <col min="1089" max="1089" width="27.85546875" style="3" customWidth="1"/>
    <col min="1090" max="1092" width="11.28515625" style="3" customWidth="1"/>
    <col min="1093" max="1333" width="9.140625" style="3"/>
    <col min="1334" max="1334" width="28.5703125" style="3" customWidth="1"/>
    <col min="1335" max="1337" width="15.42578125" style="3" customWidth="1"/>
    <col min="1338" max="1338" width="9.140625" style="3" customWidth="1"/>
    <col min="1339" max="1339" width="27.85546875" style="3" customWidth="1"/>
    <col min="1340" max="1342" width="11.28515625" style="3" customWidth="1"/>
    <col min="1343" max="1344" width="9.140625" style="3"/>
    <col min="1345" max="1345" width="27.85546875" style="3" customWidth="1"/>
    <col min="1346" max="1348" width="11.28515625" style="3" customWidth="1"/>
    <col min="1349" max="1589" width="9.140625" style="3"/>
    <col min="1590" max="1590" width="28.5703125" style="3" customWidth="1"/>
    <col min="1591" max="1593" width="15.42578125" style="3" customWidth="1"/>
    <col min="1594" max="1594" width="9.140625" style="3" customWidth="1"/>
    <col min="1595" max="1595" width="27.85546875" style="3" customWidth="1"/>
    <col min="1596" max="1598" width="11.28515625" style="3" customWidth="1"/>
    <col min="1599" max="1600" width="9.140625" style="3"/>
    <col min="1601" max="1601" width="27.85546875" style="3" customWidth="1"/>
    <col min="1602" max="1604" width="11.28515625" style="3" customWidth="1"/>
    <col min="1605" max="1845" width="9.140625" style="3"/>
    <col min="1846" max="1846" width="28.5703125" style="3" customWidth="1"/>
    <col min="1847" max="1849" width="15.42578125" style="3" customWidth="1"/>
    <col min="1850" max="1850" width="9.140625" style="3" customWidth="1"/>
    <col min="1851" max="1851" width="27.85546875" style="3" customWidth="1"/>
    <col min="1852" max="1854" width="11.28515625" style="3" customWidth="1"/>
    <col min="1855" max="1856" width="9.140625" style="3"/>
    <col min="1857" max="1857" width="27.85546875" style="3" customWidth="1"/>
    <col min="1858" max="1860" width="11.28515625" style="3" customWidth="1"/>
    <col min="1861" max="2101" width="9.140625" style="3"/>
    <col min="2102" max="2102" width="28.5703125" style="3" customWidth="1"/>
    <col min="2103" max="2105" width="15.42578125" style="3" customWidth="1"/>
    <col min="2106" max="2106" width="9.140625" style="3" customWidth="1"/>
    <col min="2107" max="2107" width="27.85546875" style="3" customWidth="1"/>
    <col min="2108" max="2110" width="11.28515625" style="3" customWidth="1"/>
    <col min="2111" max="2112" width="9.140625" style="3"/>
    <col min="2113" max="2113" width="27.85546875" style="3" customWidth="1"/>
    <col min="2114" max="2116" width="11.28515625" style="3" customWidth="1"/>
    <col min="2117" max="2357" width="9.140625" style="3"/>
    <col min="2358" max="2358" width="28.5703125" style="3" customWidth="1"/>
    <col min="2359" max="2361" width="15.42578125" style="3" customWidth="1"/>
    <col min="2362" max="2362" width="9.140625" style="3" customWidth="1"/>
    <col min="2363" max="2363" width="27.85546875" style="3" customWidth="1"/>
    <col min="2364" max="2366" width="11.28515625" style="3" customWidth="1"/>
    <col min="2367" max="2368" width="9.140625" style="3"/>
    <col min="2369" max="2369" width="27.85546875" style="3" customWidth="1"/>
    <col min="2370" max="2372" width="11.28515625" style="3" customWidth="1"/>
    <col min="2373" max="2613" width="9.140625" style="3"/>
    <col min="2614" max="2614" width="28.5703125" style="3" customWidth="1"/>
    <col min="2615" max="2617" width="15.42578125" style="3" customWidth="1"/>
    <col min="2618" max="2618" width="9.140625" style="3" customWidth="1"/>
    <col min="2619" max="2619" width="27.85546875" style="3" customWidth="1"/>
    <col min="2620" max="2622" width="11.28515625" style="3" customWidth="1"/>
    <col min="2623" max="2624" width="9.140625" style="3"/>
    <col min="2625" max="2625" width="27.85546875" style="3" customWidth="1"/>
    <col min="2626" max="2628" width="11.28515625" style="3" customWidth="1"/>
    <col min="2629" max="2869" width="9.140625" style="3"/>
    <col min="2870" max="2870" width="28.5703125" style="3" customWidth="1"/>
    <col min="2871" max="2873" width="15.42578125" style="3" customWidth="1"/>
    <col min="2874" max="2874" width="9.140625" style="3" customWidth="1"/>
    <col min="2875" max="2875" width="27.85546875" style="3" customWidth="1"/>
    <col min="2876" max="2878" width="11.28515625" style="3" customWidth="1"/>
    <col min="2879" max="2880" width="9.140625" style="3"/>
    <col min="2881" max="2881" width="27.85546875" style="3" customWidth="1"/>
    <col min="2882" max="2884" width="11.28515625" style="3" customWidth="1"/>
    <col min="2885" max="3125" width="9.140625" style="3"/>
    <col min="3126" max="3126" width="28.5703125" style="3" customWidth="1"/>
    <col min="3127" max="3129" width="15.42578125" style="3" customWidth="1"/>
    <col min="3130" max="3130" width="9.140625" style="3" customWidth="1"/>
    <col min="3131" max="3131" width="27.85546875" style="3" customWidth="1"/>
    <col min="3132" max="3134" width="11.28515625" style="3" customWidth="1"/>
    <col min="3135" max="3136" width="9.140625" style="3"/>
    <col min="3137" max="3137" width="27.85546875" style="3" customWidth="1"/>
    <col min="3138" max="3140" width="11.28515625" style="3" customWidth="1"/>
    <col min="3141" max="3381" width="9.140625" style="3"/>
    <col min="3382" max="3382" width="28.5703125" style="3" customWidth="1"/>
    <col min="3383" max="3385" width="15.42578125" style="3" customWidth="1"/>
    <col min="3386" max="3386" width="9.140625" style="3" customWidth="1"/>
    <col min="3387" max="3387" width="27.85546875" style="3" customWidth="1"/>
    <col min="3388" max="3390" width="11.28515625" style="3" customWidth="1"/>
    <col min="3391" max="3392" width="9.140625" style="3"/>
    <col min="3393" max="3393" width="27.85546875" style="3" customWidth="1"/>
    <col min="3394" max="3396" width="11.28515625" style="3" customWidth="1"/>
    <col min="3397" max="3637" width="9.140625" style="3"/>
    <col min="3638" max="3638" width="28.5703125" style="3" customWidth="1"/>
    <col min="3639" max="3641" width="15.42578125" style="3" customWidth="1"/>
    <col min="3642" max="3642" width="9.140625" style="3" customWidth="1"/>
    <col min="3643" max="3643" width="27.85546875" style="3" customWidth="1"/>
    <col min="3644" max="3646" width="11.28515625" style="3" customWidth="1"/>
    <col min="3647" max="3648" width="9.140625" style="3"/>
    <col min="3649" max="3649" width="27.85546875" style="3" customWidth="1"/>
    <col min="3650" max="3652" width="11.28515625" style="3" customWidth="1"/>
    <col min="3653" max="3893" width="9.140625" style="3"/>
    <col min="3894" max="3894" width="28.5703125" style="3" customWidth="1"/>
    <col min="3895" max="3897" width="15.42578125" style="3" customWidth="1"/>
    <col min="3898" max="3898" width="9.140625" style="3" customWidth="1"/>
    <col min="3899" max="3899" width="27.85546875" style="3" customWidth="1"/>
    <col min="3900" max="3902" width="11.28515625" style="3" customWidth="1"/>
    <col min="3903" max="3904" width="9.140625" style="3"/>
    <col min="3905" max="3905" width="27.85546875" style="3" customWidth="1"/>
    <col min="3906" max="3908" width="11.28515625" style="3" customWidth="1"/>
    <col min="3909" max="4149" width="9.140625" style="3"/>
    <col min="4150" max="4150" width="28.5703125" style="3" customWidth="1"/>
    <col min="4151" max="4153" width="15.42578125" style="3" customWidth="1"/>
    <col min="4154" max="4154" width="9.140625" style="3" customWidth="1"/>
    <col min="4155" max="4155" width="27.85546875" style="3" customWidth="1"/>
    <col min="4156" max="4158" width="11.28515625" style="3" customWidth="1"/>
    <col min="4159" max="4160" width="9.140625" style="3"/>
    <col min="4161" max="4161" width="27.85546875" style="3" customWidth="1"/>
    <col min="4162" max="4164" width="11.28515625" style="3" customWidth="1"/>
    <col min="4165" max="4405" width="9.140625" style="3"/>
    <col min="4406" max="4406" width="28.5703125" style="3" customWidth="1"/>
    <col min="4407" max="4409" width="15.42578125" style="3" customWidth="1"/>
    <col min="4410" max="4410" width="9.140625" style="3" customWidth="1"/>
    <col min="4411" max="4411" width="27.85546875" style="3" customWidth="1"/>
    <col min="4412" max="4414" width="11.28515625" style="3" customWidth="1"/>
    <col min="4415" max="4416" width="9.140625" style="3"/>
    <col min="4417" max="4417" width="27.85546875" style="3" customWidth="1"/>
    <col min="4418" max="4420" width="11.28515625" style="3" customWidth="1"/>
    <col min="4421" max="4661" width="9.140625" style="3"/>
    <col min="4662" max="4662" width="28.5703125" style="3" customWidth="1"/>
    <col min="4663" max="4665" width="15.42578125" style="3" customWidth="1"/>
    <col min="4666" max="4666" width="9.140625" style="3" customWidth="1"/>
    <col min="4667" max="4667" width="27.85546875" style="3" customWidth="1"/>
    <col min="4668" max="4670" width="11.28515625" style="3" customWidth="1"/>
    <col min="4671" max="4672" width="9.140625" style="3"/>
    <col min="4673" max="4673" width="27.85546875" style="3" customWidth="1"/>
    <col min="4674" max="4676" width="11.28515625" style="3" customWidth="1"/>
    <col min="4677" max="4917" width="9.140625" style="3"/>
    <col min="4918" max="4918" width="28.5703125" style="3" customWidth="1"/>
    <col min="4919" max="4921" width="15.42578125" style="3" customWidth="1"/>
    <col min="4922" max="4922" width="9.140625" style="3" customWidth="1"/>
    <col min="4923" max="4923" width="27.85546875" style="3" customWidth="1"/>
    <col min="4924" max="4926" width="11.28515625" style="3" customWidth="1"/>
    <col min="4927" max="4928" width="9.140625" style="3"/>
    <col min="4929" max="4929" width="27.85546875" style="3" customWidth="1"/>
    <col min="4930" max="4932" width="11.28515625" style="3" customWidth="1"/>
    <col min="4933" max="5173" width="9.140625" style="3"/>
    <col min="5174" max="5174" width="28.5703125" style="3" customWidth="1"/>
    <col min="5175" max="5177" width="15.42578125" style="3" customWidth="1"/>
    <col min="5178" max="5178" width="9.140625" style="3" customWidth="1"/>
    <col min="5179" max="5179" width="27.85546875" style="3" customWidth="1"/>
    <col min="5180" max="5182" width="11.28515625" style="3" customWidth="1"/>
    <col min="5183" max="5184" width="9.140625" style="3"/>
    <col min="5185" max="5185" width="27.85546875" style="3" customWidth="1"/>
    <col min="5186" max="5188" width="11.28515625" style="3" customWidth="1"/>
    <col min="5189" max="5429" width="9.140625" style="3"/>
    <col min="5430" max="5430" width="28.5703125" style="3" customWidth="1"/>
    <col min="5431" max="5433" width="15.42578125" style="3" customWidth="1"/>
    <col min="5434" max="5434" width="9.140625" style="3" customWidth="1"/>
    <col min="5435" max="5435" width="27.85546875" style="3" customWidth="1"/>
    <col min="5436" max="5438" width="11.28515625" style="3" customWidth="1"/>
    <col min="5439" max="5440" width="9.140625" style="3"/>
    <col min="5441" max="5441" width="27.85546875" style="3" customWidth="1"/>
    <col min="5442" max="5444" width="11.28515625" style="3" customWidth="1"/>
    <col min="5445" max="5685" width="9.140625" style="3"/>
    <col min="5686" max="5686" width="28.5703125" style="3" customWidth="1"/>
    <col min="5687" max="5689" width="15.42578125" style="3" customWidth="1"/>
    <col min="5690" max="5690" width="9.140625" style="3" customWidth="1"/>
    <col min="5691" max="5691" width="27.85546875" style="3" customWidth="1"/>
    <col min="5692" max="5694" width="11.28515625" style="3" customWidth="1"/>
    <col min="5695" max="5696" width="9.140625" style="3"/>
    <col min="5697" max="5697" width="27.85546875" style="3" customWidth="1"/>
    <col min="5698" max="5700" width="11.28515625" style="3" customWidth="1"/>
    <col min="5701" max="5941" width="9.140625" style="3"/>
    <col min="5942" max="5942" width="28.5703125" style="3" customWidth="1"/>
    <col min="5943" max="5945" width="15.42578125" style="3" customWidth="1"/>
    <col min="5946" max="5946" width="9.140625" style="3" customWidth="1"/>
    <col min="5947" max="5947" width="27.85546875" style="3" customWidth="1"/>
    <col min="5948" max="5950" width="11.28515625" style="3" customWidth="1"/>
    <col min="5951" max="5952" width="9.140625" style="3"/>
    <col min="5953" max="5953" width="27.85546875" style="3" customWidth="1"/>
    <col min="5954" max="5956" width="11.28515625" style="3" customWidth="1"/>
    <col min="5957" max="6197" width="9.140625" style="3"/>
    <col min="6198" max="6198" width="28.5703125" style="3" customWidth="1"/>
    <col min="6199" max="6201" width="15.42578125" style="3" customWidth="1"/>
    <col min="6202" max="6202" width="9.140625" style="3" customWidth="1"/>
    <col min="6203" max="6203" width="27.85546875" style="3" customWidth="1"/>
    <col min="6204" max="6206" width="11.28515625" style="3" customWidth="1"/>
    <col min="6207" max="6208" width="9.140625" style="3"/>
    <col min="6209" max="6209" width="27.85546875" style="3" customWidth="1"/>
    <col min="6210" max="6212" width="11.28515625" style="3" customWidth="1"/>
    <col min="6213" max="6453" width="9.140625" style="3"/>
    <col min="6454" max="6454" width="28.5703125" style="3" customWidth="1"/>
    <col min="6455" max="6457" width="15.42578125" style="3" customWidth="1"/>
    <col min="6458" max="6458" width="9.140625" style="3" customWidth="1"/>
    <col min="6459" max="6459" width="27.85546875" style="3" customWidth="1"/>
    <col min="6460" max="6462" width="11.28515625" style="3" customWidth="1"/>
    <col min="6463" max="6464" width="9.140625" style="3"/>
    <col min="6465" max="6465" width="27.85546875" style="3" customWidth="1"/>
    <col min="6466" max="6468" width="11.28515625" style="3" customWidth="1"/>
    <col min="6469" max="6709" width="9.140625" style="3"/>
    <col min="6710" max="6710" width="28.5703125" style="3" customWidth="1"/>
    <col min="6711" max="6713" width="15.42578125" style="3" customWidth="1"/>
    <col min="6714" max="6714" width="9.140625" style="3" customWidth="1"/>
    <col min="6715" max="6715" width="27.85546875" style="3" customWidth="1"/>
    <col min="6716" max="6718" width="11.28515625" style="3" customWidth="1"/>
    <col min="6719" max="6720" width="9.140625" style="3"/>
    <col min="6721" max="6721" width="27.85546875" style="3" customWidth="1"/>
    <col min="6722" max="6724" width="11.28515625" style="3" customWidth="1"/>
    <col min="6725" max="6965" width="9.140625" style="3"/>
    <col min="6966" max="6966" width="28.5703125" style="3" customWidth="1"/>
    <col min="6967" max="6969" width="15.42578125" style="3" customWidth="1"/>
    <col min="6970" max="6970" width="9.140625" style="3" customWidth="1"/>
    <col min="6971" max="6971" width="27.85546875" style="3" customWidth="1"/>
    <col min="6972" max="6974" width="11.28515625" style="3" customWidth="1"/>
    <col min="6975" max="6976" width="9.140625" style="3"/>
    <col min="6977" max="6977" width="27.85546875" style="3" customWidth="1"/>
    <col min="6978" max="6980" width="11.28515625" style="3" customWidth="1"/>
    <col min="6981" max="7221" width="9.140625" style="3"/>
    <col min="7222" max="7222" width="28.5703125" style="3" customWidth="1"/>
    <col min="7223" max="7225" width="15.42578125" style="3" customWidth="1"/>
    <col min="7226" max="7226" width="9.140625" style="3" customWidth="1"/>
    <col min="7227" max="7227" width="27.85546875" style="3" customWidth="1"/>
    <col min="7228" max="7230" width="11.28515625" style="3" customWidth="1"/>
    <col min="7231" max="7232" width="9.140625" style="3"/>
    <col min="7233" max="7233" width="27.85546875" style="3" customWidth="1"/>
    <col min="7234" max="7236" width="11.28515625" style="3" customWidth="1"/>
    <col min="7237" max="7477" width="9.140625" style="3"/>
    <col min="7478" max="7478" width="28.5703125" style="3" customWidth="1"/>
    <col min="7479" max="7481" width="15.42578125" style="3" customWidth="1"/>
    <col min="7482" max="7482" width="9.140625" style="3" customWidth="1"/>
    <col min="7483" max="7483" width="27.85546875" style="3" customWidth="1"/>
    <col min="7484" max="7486" width="11.28515625" style="3" customWidth="1"/>
    <col min="7487" max="7488" width="9.140625" style="3"/>
    <col min="7489" max="7489" width="27.85546875" style="3" customWidth="1"/>
    <col min="7490" max="7492" width="11.28515625" style="3" customWidth="1"/>
    <col min="7493" max="7733" width="9.140625" style="3"/>
    <col min="7734" max="7734" width="28.5703125" style="3" customWidth="1"/>
    <col min="7735" max="7737" width="15.42578125" style="3" customWidth="1"/>
    <col min="7738" max="7738" width="9.140625" style="3" customWidth="1"/>
    <col min="7739" max="7739" width="27.85546875" style="3" customWidth="1"/>
    <col min="7740" max="7742" width="11.28515625" style="3" customWidth="1"/>
    <col min="7743" max="7744" width="9.140625" style="3"/>
    <col min="7745" max="7745" width="27.85546875" style="3" customWidth="1"/>
    <col min="7746" max="7748" width="11.28515625" style="3" customWidth="1"/>
    <col min="7749" max="7989" width="9.140625" style="3"/>
    <col min="7990" max="7990" width="28.5703125" style="3" customWidth="1"/>
    <col min="7991" max="7993" width="15.42578125" style="3" customWidth="1"/>
    <col min="7994" max="7994" width="9.140625" style="3" customWidth="1"/>
    <col min="7995" max="7995" width="27.85546875" style="3" customWidth="1"/>
    <col min="7996" max="7998" width="11.28515625" style="3" customWidth="1"/>
    <col min="7999" max="8000" width="9.140625" style="3"/>
    <col min="8001" max="8001" width="27.85546875" style="3" customWidth="1"/>
    <col min="8002" max="8004" width="11.28515625" style="3" customWidth="1"/>
    <col min="8005" max="8245" width="9.140625" style="3"/>
    <col min="8246" max="8246" width="28.5703125" style="3" customWidth="1"/>
    <col min="8247" max="8249" width="15.42578125" style="3" customWidth="1"/>
    <col min="8250" max="8250" width="9.140625" style="3" customWidth="1"/>
    <col min="8251" max="8251" width="27.85546875" style="3" customWidth="1"/>
    <col min="8252" max="8254" width="11.28515625" style="3" customWidth="1"/>
    <col min="8255" max="8256" width="9.140625" style="3"/>
    <col min="8257" max="8257" width="27.85546875" style="3" customWidth="1"/>
    <col min="8258" max="8260" width="11.28515625" style="3" customWidth="1"/>
    <col min="8261" max="8501" width="9.140625" style="3"/>
    <col min="8502" max="8502" width="28.5703125" style="3" customWidth="1"/>
    <col min="8503" max="8505" width="15.42578125" style="3" customWidth="1"/>
    <col min="8506" max="8506" width="9.140625" style="3" customWidth="1"/>
    <col min="8507" max="8507" width="27.85546875" style="3" customWidth="1"/>
    <col min="8508" max="8510" width="11.28515625" style="3" customWidth="1"/>
    <col min="8511" max="8512" width="9.140625" style="3"/>
    <col min="8513" max="8513" width="27.85546875" style="3" customWidth="1"/>
    <col min="8514" max="8516" width="11.28515625" style="3" customWidth="1"/>
    <col min="8517" max="8757" width="9.140625" style="3"/>
    <col min="8758" max="8758" width="28.5703125" style="3" customWidth="1"/>
    <col min="8759" max="8761" width="15.42578125" style="3" customWidth="1"/>
    <col min="8762" max="8762" width="9.140625" style="3" customWidth="1"/>
    <col min="8763" max="8763" width="27.85546875" style="3" customWidth="1"/>
    <col min="8764" max="8766" width="11.28515625" style="3" customWidth="1"/>
    <col min="8767" max="8768" width="9.140625" style="3"/>
    <col min="8769" max="8769" width="27.85546875" style="3" customWidth="1"/>
    <col min="8770" max="8772" width="11.28515625" style="3" customWidth="1"/>
    <col min="8773" max="9013" width="9.140625" style="3"/>
    <col min="9014" max="9014" width="28.5703125" style="3" customWidth="1"/>
    <col min="9015" max="9017" width="15.42578125" style="3" customWidth="1"/>
    <col min="9018" max="9018" width="9.140625" style="3" customWidth="1"/>
    <col min="9019" max="9019" width="27.85546875" style="3" customWidth="1"/>
    <col min="9020" max="9022" width="11.28515625" style="3" customWidth="1"/>
    <col min="9023" max="9024" width="9.140625" style="3"/>
    <col min="9025" max="9025" width="27.85546875" style="3" customWidth="1"/>
    <col min="9026" max="9028" width="11.28515625" style="3" customWidth="1"/>
    <col min="9029" max="9269" width="9.140625" style="3"/>
    <col min="9270" max="9270" width="28.5703125" style="3" customWidth="1"/>
    <col min="9271" max="9273" width="15.42578125" style="3" customWidth="1"/>
    <col min="9274" max="9274" width="9.140625" style="3" customWidth="1"/>
    <col min="9275" max="9275" width="27.85546875" style="3" customWidth="1"/>
    <col min="9276" max="9278" width="11.28515625" style="3" customWidth="1"/>
    <col min="9279" max="9280" width="9.140625" style="3"/>
    <col min="9281" max="9281" width="27.85546875" style="3" customWidth="1"/>
    <col min="9282" max="9284" width="11.28515625" style="3" customWidth="1"/>
    <col min="9285" max="9525" width="9.140625" style="3"/>
    <col min="9526" max="9526" width="28.5703125" style="3" customWidth="1"/>
    <col min="9527" max="9529" width="15.42578125" style="3" customWidth="1"/>
    <col min="9530" max="9530" width="9.140625" style="3" customWidth="1"/>
    <col min="9531" max="9531" width="27.85546875" style="3" customWidth="1"/>
    <col min="9532" max="9534" width="11.28515625" style="3" customWidth="1"/>
    <col min="9535" max="9536" width="9.140625" style="3"/>
    <col min="9537" max="9537" width="27.85546875" style="3" customWidth="1"/>
    <col min="9538" max="9540" width="11.28515625" style="3" customWidth="1"/>
    <col min="9541" max="9781" width="9.140625" style="3"/>
    <col min="9782" max="9782" width="28.5703125" style="3" customWidth="1"/>
    <col min="9783" max="9785" width="15.42578125" style="3" customWidth="1"/>
    <col min="9786" max="9786" width="9.140625" style="3" customWidth="1"/>
    <col min="9787" max="9787" width="27.85546875" style="3" customWidth="1"/>
    <col min="9788" max="9790" width="11.28515625" style="3" customWidth="1"/>
    <col min="9791" max="9792" width="9.140625" style="3"/>
    <col min="9793" max="9793" width="27.85546875" style="3" customWidth="1"/>
    <col min="9794" max="9796" width="11.28515625" style="3" customWidth="1"/>
    <col min="9797" max="10037" width="9.140625" style="3"/>
    <col min="10038" max="10038" width="28.5703125" style="3" customWidth="1"/>
    <col min="10039" max="10041" width="15.42578125" style="3" customWidth="1"/>
    <col min="10042" max="10042" width="9.140625" style="3" customWidth="1"/>
    <col min="10043" max="10043" width="27.85546875" style="3" customWidth="1"/>
    <col min="10044" max="10046" width="11.28515625" style="3" customWidth="1"/>
    <col min="10047" max="10048" width="9.140625" style="3"/>
    <col min="10049" max="10049" width="27.85546875" style="3" customWidth="1"/>
    <col min="10050" max="10052" width="11.28515625" style="3" customWidth="1"/>
    <col min="10053" max="10293" width="9.140625" style="3"/>
    <col min="10294" max="10294" width="28.5703125" style="3" customWidth="1"/>
    <col min="10295" max="10297" width="15.42578125" style="3" customWidth="1"/>
    <col min="10298" max="10298" width="9.140625" style="3" customWidth="1"/>
    <col min="10299" max="10299" width="27.85546875" style="3" customWidth="1"/>
    <col min="10300" max="10302" width="11.28515625" style="3" customWidth="1"/>
    <col min="10303" max="10304" width="9.140625" style="3"/>
    <col min="10305" max="10305" width="27.85546875" style="3" customWidth="1"/>
    <col min="10306" max="10308" width="11.28515625" style="3" customWidth="1"/>
    <col min="10309" max="10549" width="9.140625" style="3"/>
    <col min="10550" max="10550" width="28.5703125" style="3" customWidth="1"/>
    <col min="10551" max="10553" width="15.42578125" style="3" customWidth="1"/>
    <col min="10554" max="10554" width="9.140625" style="3" customWidth="1"/>
    <col min="10555" max="10555" width="27.85546875" style="3" customWidth="1"/>
    <col min="10556" max="10558" width="11.28515625" style="3" customWidth="1"/>
    <col min="10559" max="10560" width="9.140625" style="3"/>
    <col min="10561" max="10561" width="27.85546875" style="3" customWidth="1"/>
    <col min="10562" max="10564" width="11.28515625" style="3" customWidth="1"/>
    <col min="10565" max="10805" width="9.140625" style="3"/>
    <col min="10806" max="10806" width="28.5703125" style="3" customWidth="1"/>
    <col min="10807" max="10809" width="15.42578125" style="3" customWidth="1"/>
    <col min="10810" max="10810" width="9.140625" style="3" customWidth="1"/>
    <col min="10811" max="10811" width="27.85546875" style="3" customWidth="1"/>
    <col min="10812" max="10814" width="11.28515625" style="3" customWidth="1"/>
    <col min="10815" max="10816" width="9.140625" style="3"/>
    <col min="10817" max="10817" width="27.85546875" style="3" customWidth="1"/>
    <col min="10818" max="10820" width="11.28515625" style="3" customWidth="1"/>
    <col min="10821" max="11061" width="9.140625" style="3"/>
    <col min="11062" max="11062" width="28.5703125" style="3" customWidth="1"/>
    <col min="11063" max="11065" width="15.42578125" style="3" customWidth="1"/>
    <col min="11066" max="11066" width="9.140625" style="3" customWidth="1"/>
    <col min="11067" max="11067" width="27.85546875" style="3" customWidth="1"/>
    <col min="11068" max="11070" width="11.28515625" style="3" customWidth="1"/>
    <col min="11071" max="11072" width="9.140625" style="3"/>
    <col min="11073" max="11073" width="27.85546875" style="3" customWidth="1"/>
    <col min="11074" max="11076" width="11.28515625" style="3" customWidth="1"/>
    <col min="11077" max="11317" width="9.140625" style="3"/>
    <col min="11318" max="11318" width="28.5703125" style="3" customWidth="1"/>
    <col min="11319" max="11321" width="15.42578125" style="3" customWidth="1"/>
    <col min="11322" max="11322" width="9.140625" style="3" customWidth="1"/>
    <col min="11323" max="11323" width="27.85546875" style="3" customWidth="1"/>
    <col min="11324" max="11326" width="11.28515625" style="3" customWidth="1"/>
    <col min="11327" max="11328" width="9.140625" style="3"/>
    <col min="11329" max="11329" width="27.85546875" style="3" customWidth="1"/>
    <col min="11330" max="11332" width="11.28515625" style="3" customWidth="1"/>
    <col min="11333" max="11573" width="9.140625" style="3"/>
    <col min="11574" max="11574" width="28.5703125" style="3" customWidth="1"/>
    <col min="11575" max="11577" width="15.42578125" style="3" customWidth="1"/>
    <col min="11578" max="11578" width="9.140625" style="3" customWidth="1"/>
    <col min="11579" max="11579" width="27.85546875" style="3" customWidth="1"/>
    <col min="11580" max="11582" width="11.28515625" style="3" customWidth="1"/>
    <col min="11583" max="11584" width="9.140625" style="3"/>
    <col min="11585" max="11585" width="27.85546875" style="3" customWidth="1"/>
    <col min="11586" max="11588" width="11.28515625" style="3" customWidth="1"/>
    <col min="11589" max="11829" width="9.140625" style="3"/>
    <col min="11830" max="11830" width="28.5703125" style="3" customWidth="1"/>
    <col min="11831" max="11833" width="15.42578125" style="3" customWidth="1"/>
    <col min="11834" max="11834" width="9.140625" style="3" customWidth="1"/>
    <col min="11835" max="11835" width="27.85546875" style="3" customWidth="1"/>
    <col min="11836" max="11838" width="11.28515625" style="3" customWidth="1"/>
    <col min="11839" max="11840" width="9.140625" style="3"/>
    <col min="11841" max="11841" width="27.85546875" style="3" customWidth="1"/>
    <col min="11842" max="11844" width="11.28515625" style="3" customWidth="1"/>
    <col min="11845" max="12085" width="9.140625" style="3"/>
    <col min="12086" max="12086" width="28.5703125" style="3" customWidth="1"/>
    <col min="12087" max="12089" width="15.42578125" style="3" customWidth="1"/>
    <col min="12090" max="12090" width="9.140625" style="3" customWidth="1"/>
    <col min="12091" max="12091" width="27.85546875" style="3" customWidth="1"/>
    <col min="12092" max="12094" width="11.28515625" style="3" customWidth="1"/>
    <col min="12095" max="12096" width="9.140625" style="3"/>
    <col min="12097" max="12097" width="27.85546875" style="3" customWidth="1"/>
    <col min="12098" max="12100" width="11.28515625" style="3" customWidth="1"/>
    <col min="12101" max="12341" width="9.140625" style="3"/>
    <col min="12342" max="12342" width="28.5703125" style="3" customWidth="1"/>
    <col min="12343" max="12345" width="15.42578125" style="3" customWidth="1"/>
    <col min="12346" max="12346" width="9.140625" style="3" customWidth="1"/>
    <col min="12347" max="12347" width="27.85546875" style="3" customWidth="1"/>
    <col min="12348" max="12350" width="11.28515625" style="3" customWidth="1"/>
    <col min="12351" max="12352" width="9.140625" style="3"/>
    <col min="12353" max="12353" width="27.85546875" style="3" customWidth="1"/>
    <col min="12354" max="12356" width="11.28515625" style="3" customWidth="1"/>
    <col min="12357" max="12597" width="9.140625" style="3"/>
    <col min="12598" max="12598" width="28.5703125" style="3" customWidth="1"/>
    <col min="12599" max="12601" width="15.42578125" style="3" customWidth="1"/>
    <col min="12602" max="12602" width="9.140625" style="3" customWidth="1"/>
    <col min="12603" max="12603" width="27.85546875" style="3" customWidth="1"/>
    <col min="12604" max="12606" width="11.28515625" style="3" customWidth="1"/>
    <col min="12607" max="12608" width="9.140625" style="3"/>
    <col min="12609" max="12609" width="27.85546875" style="3" customWidth="1"/>
    <col min="12610" max="12612" width="11.28515625" style="3" customWidth="1"/>
    <col min="12613" max="12853" width="9.140625" style="3"/>
    <col min="12854" max="12854" width="28.5703125" style="3" customWidth="1"/>
    <col min="12855" max="12857" width="15.42578125" style="3" customWidth="1"/>
    <col min="12858" max="12858" width="9.140625" style="3" customWidth="1"/>
    <col min="12859" max="12859" width="27.85546875" style="3" customWidth="1"/>
    <col min="12860" max="12862" width="11.28515625" style="3" customWidth="1"/>
    <col min="12863" max="12864" width="9.140625" style="3"/>
    <col min="12865" max="12865" width="27.85546875" style="3" customWidth="1"/>
    <col min="12866" max="12868" width="11.28515625" style="3" customWidth="1"/>
    <col min="12869" max="13109" width="9.140625" style="3"/>
    <col min="13110" max="13110" width="28.5703125" style="3" customWidth="1"/>
    <col min="13111" max="13113" width="15.42578125" style="3" customWidth="1"/>
    <col min="13114" max="13114" width="9.140625" style="3" customWidth="1"/>
    <col min="13115" max="13115" width="27.85546875" style="3" customWidth="1"/>
    <col min="13116" max="13118" width="11.28515625" style="3" customWidth="1"/>
    <col min="13119" max="13120" width="9.140625" style="3"/>
    <col min="13121" max="13121" width="27.85546875" style="3" customWidth="1"/>
    <col min="13122" max="13124" width="11.28515625" style="3" customWidth="1"/>
    <col min="13125" max="13365" width="9.140625" style="3"/>
    <col min="13366" max="13366" width="28.5703125" style="3" customWidth="1"/>
    <col min="13367" max="13369" width="15.42578125" style="3" customWidth="1"/>
    <col min="13370" max="13370" width="9.140625" style="3" customWidth="1"/>
    <col min="13371" max="13371" width="27.85546875" style="3" customWidth="1"/>
    <col min="13372" max="13374" width="11.28515625" style="3" customWidth="1"/>
    <col min="13375" max="13376" width="9.140625" style="3"/>
    <col min="13377" max="13377" width="27.85546875" style="3" customWidth="1"/>
    <col min="13378" max="13380" width="11.28515625" style="3" customWidth="1"/>
    <col min="13381" max="13621" width="9.140625" style="3"/>
    <col min="13622" max="13622" width="28.5703125" style="3" customWidth="1"/>
    <col min="13623" max="13625" width="15.42578125" style="3" customWidth="1"/>
    <col min="13626" max="13626" width="9.140625" style="3" customWidth="1"/>
    <col min="13627" max="13627" width="27.85546875" style="3" customWidth="1"/>
    <col min="13628" max="13630" width="11.28515625" style="3" customWidth="1"/>
    <col min="13631" max="13632" width="9.140625" style="3"/>
    <col min="13633" max="13633" width="27.85546875" style="3" customWidth="1"/>
    <col min="13634" max="13636" width="11.28515625" style="3" customWidth="1"/>
    <col min="13637" max="13877" width="9.140625" style="3"/>
    <col min="13878" max="13878" width="28.5703125" style="3" customWidth="1"/>
    <col min="13879" max="13881" width="15.42578125" style="3" customWidth="1"/>
    <col min="13882" max="13882" width="9.140625" style="3" customWidth="1"/>
    <col min="13883" max="13883" width="27.85546875" style="3" customWidth="1"/>
    <col min="13884" max="13886" width="11.28515625" style="3" customWidth="1"/>
    <col min="13887" max="13888" width="9.140625" style="3"/>
    <col min="13889" max="13889" width="27.85546875" style="3" customWidth="1"/>
    <col min="13890" max="13892" width="11.28515625" style="3" customWidth="1"/>
    <col min="13893" max="14133" width="9.140625" style="3"/>
    <col min="14134" max="14134" width="28.5703125" style="3" customWidth="1"/>
    <col min="14135" max="14137" width="15.42578125" style="3" customWidth="1"/>
    <col min="14138" max="14138" width="9.140625" style="3" customWidth="1"/>
    <col min="14139" max="14139" width="27.85546875" style="3" customWidth="1"/>
    <col min="14140" max="14142" width="11.28515625" style="3" customWidth="1"/>
    <col min="14143" max="14144" width="9.140625" style="3"/>
    <col min="14145" max="14145" width="27.85546875" style="3" customWidth="1"/>
    <col min="14146" max="14148" width="11.28515625" style="3" customWidth="1"/>
    <col min="14149" max="14389" width="9.140625" style="3"/>
    <col min="14390" max="14390" width="28.5703125" style="3" customWidth="1"/>
    <col min="14391" max="14393" width="15.42578125" style="3" customWidth="1"/>
    <col min="14394" max="14394" width="9.140625" style="3" customWidth="1"/>
    <col min="14395" max="14395" width="27.85546875" style="3" customWidth="1"/>
    <col min="14396" max="14398" width="11.28515625" style="3" customWidth="1"/>
    <col min="14399" max="14400" width="9.140625" style="3"/>
    <col min="14401" max="14401" width="27.85546875" style="3" customWidth="1"/>
    <col min="14402" max="14404" width="11.28515625" style="3" customWidth="1"/>
    <col min="14405" max="14645" width="9.140625" style="3"/>
    <col min="14646" max="14646" width="28.5703125" style="3" customWidth="1"/>
    <col min="14647" max="14649" width="15.42578125" style="3" customWidth="1"/>
    <col min="14650" max="14650" width="9.140625" style="3" customWidth="1"/>
    <col min="14651" max="14651" width="27.85546875" style="3" customWidth="1"/>
    <col min="14652" max="14654" width="11.28515625" style="3" customWidth="1"/>
    <col min="14655" max="14656" width="9.140625" style="3"/>
    <col min="14657" max="14657" width="27.85546875" style="3" customWidth="1"/>
    <col min="14658" max="14660" width="11.28515625" style="3" customWidth="1"/>
    <col min="14661" max="14901" width="9.140625" style="3"/>
    <col min="14902" max="14902" width="28.5703125" style="3" customWidth="1"/>
    <col min="14903" max="14905" width="15.42578125" style="3" customWidth="1"/>
    <col min="14906" max="14906" width="9.140625" style="3" customWidth="1"/>
    <col min="14907" max="14907" width="27.85546875" style="3" customWidth="1"/>
    <col min="14908" max="14910" width="11.28515625" style="3" customWidth="1"/>
    <col min="14911" max="14912" width="9.140625" style="3"/>
    <col min="14913" max="14913" width="27.85546875" style="3" customWidth="1"/>
    <col min="14914" max="14916" width="11.28515625" style="3" customWidth="1"/>
    <col min="14917" max="15157" width="9.140625" style="3"/>
    <col min="15158" max="15158" width="28.5703125" style="3" customWidth="1"/>
    <col min="15159" max="15161" width="15.42578125" style="3" customWidth="1"/>
    <col min="15162" max="15162" width="9.140625" style="3" customWidth="1"/>
    <col min="15163" max="15163" width="27.85546875" style="3" customWidth="1"/>
    <col min="15164" max="15166" width="11.28515625" style="3" customWidth="1"/>
    <col min="15167" max="15168" width="9.140625" style="3"/>
    <col min="15169" max="15169" width="27.85546875" style="3" customWidth="1"/>
    <col min="15170" max="15172" width="11.28515625" style="3" customWidth="1"/>
    <col min="15173" max="15413" width="9.140625" style="3"/>
    <col min="15414" max="15414" width="28.5703125" style="3" customWidth="1"/>
    <col min="15415" max="15417" width="15.42578125" style="3" customWidth="1"/>
    <col min="15418" max="15418" width="9.140625" style="3" customWidth="1"/>
    <col min="15419" max="15419" width="27.85546875" style="3" customWidth="1"/>
    <col min="15420" max="15422" width="11.28515625" style="3" customWidth="1"/>
    <col min="15423" max="15424" width="9.140625" style="3"/>
    <col min="15425" max="15425" width="27.85546875" style="3" customWidth="1"/>
    <col min="15426" max="15428" width="11.28515625" style="3" customWidth="1"/>
    <col min="15429" max="16384" width="9.140625" style="3"/>
  </cols>
  <sheetData>
    <row r="1" spans="1:10" s="1" customFormat="1" ht="23.25" customHeight="1" x14ac:dyDescent="0.2">
      <c r="A1" s="1" t="s">
        <v>0</v>
      </c>
      <c r="B1" s="2"/>
      <c r="C1" s="2"/>
      <c r="D1" s="2"/>
      <c r="E1" s="2"/>
      <c r="F1" s="2"/>
    </row>
    <row r="2" spans="1:10" ht="9" customHeight="1" x14ac:dyDescent="0.2"/>
    <row r="3" spans="1:10" s="4" customFormat="1" ht="39.75" customHeight="1" x14ac:dyDescent="0.25">
      <c r="A3" s="30" t="s">
        <v>1</v>
      </c>
      <c r="B3" s="107" t="s">
        <v>2</v>
      </c>
      <c r="C3" s="112">
        <v>43862</v>
      </c>
      <c r="D3" s="107" t="s">
        <v>144</v>
      </c>
      <c r="E3" s="107" t="s">
        <v>145</v>
      </c>
      <c r="F3" s="107" t="s">
        <v>139</v>
      </c>
      <c r="G3" s="112">
        <v>44593</v>
      </c>
      <c r="H3" s="107" t="s">
        <v>146</v>
      </c>
      <c r="I3" s="107" t="s">
        <v>147</v>
      </c>
      <c r="J3" s="105" t="s">
        <v>140</v>
      </c>
    </row>
    <row r="4" spans="1:10" s="9" customFormat="1" ht="16.5" customHeight="1" x14ac:dyDescent="0.25">
      <c r="A4" s="5" t="s">
        <v>3</v>
      </c>
      <c r="B4" s="6">
        <v>322077</v>
      </c>
      <c r="C4" s="6">
        <v>76086</v>
      </c>
      <c r="D4" s="6">
        <v>398163</v>
      </c>
      <c r="E4" s="134">
        <v>64.902783482972438</v>
      </c>
      <c r="F4" s="8">
        <v>175650</v>
      </c>
      <c r="G4" s="125">
        <v>44289</v>
      </c>
      <c r="H4" s="8">
        <v>219939</v>
      </c>
      <c r="I4" s="106">
        <v>83.96220652796336</v>
      </c>
      <c r="J4" s="113">
        <f xml:space="preserve"> ((H4-D4)/D4)*100</f>
        <v>-44.761567498737953</v>
      </c>
    </row>
    <row r="5" spans="1:10" x14ac:dyDescent="0.2">
      <c r="A5" s="10" t="s">
        <v>4</v>
      </c>
      <c r="B5" s="11">
        <v>8355</v>
      </c>
      <c r="C5" s="11">
        <v>2377</v>
      </c>
      <c r="D5" s="11">
        <v>10732</v>
      </c>
      <c r="E5" s="135">
        <v>1.7493756886984984</v>
      </c>
      <c r="F5" s="13">
        <v>5563</v>
      </c>
      <c r="G5" s="126">
        <v>1601</v>
      </c>
      <c r="H5" s="13">
        <v>7164</v>
      </c>
      <c r="I5" s="81">
        <v>2.7348730673792709</v>
      </c>
      <c r="J5" s="108">
        <f xml:space="preserve"> ((H5-D5)/D5)*100</f>
        <v>-33.246366008199772</v>
      </c>
    </row>
    <row r="6" spans="1:10" x14ac:dyDescent="0.2">
      <c r="A6" s="10" t="s">
        <v>5</v>
      </c>
      <c r="B6" s="11">
        <v>6187</v>
      </c>
      <c r="C6" s="11">
        <v>854</v>
      </c>
      <c r="D6" s="11">
        <v>7041</v>
      </c>
      <c r="E6" s="135">
        <v>1.1477221602801089</v>
      </c>
      <c r="F6" s="13">
        <v>5482</v>
      </c>
      <c r="G6" s="126">
        <v>748</v>
      </c>
      <c r="H6" s="13">
        <v>6230</v>
      </c>
      <c r="I6" s="81">
        <v>2.3783164726092765</v>
      </c>
      <c r="J6" s="108">
        <f t="shared" ref="J6:J35" si="0" xml:space="preserve"> ((H6-D6)/D6)*100</f>
        <v>-11.518250248544241</v>
      </c>
    </row>
    <row r="7" spans="1:10" x14ac:dyDescent="0.2">
      <c r="A7" s="10" t="s">
        <v>6</v>
      </c>
      <c r="B7" s="11">
        <v>873</v>
      </c>
      <c r="C7" s="11">
        <v>243</v>
      </c>
      <c r="D7" s="11">
        <v>1116</v>
      </c>
      <c r="E7" s="135">
        <v>0.18191420691273985</v>
      </c>
      <c r="F7" s="13">
        <v>457</v>
      </c>
      <c r="G7" s="126">
        <v>305</v>
      </c>
      <c r="H7" s="13">
        <v>762</v>
      </c>
      <c r="I7" s="81">
        <v>0.29089520900935295</v>
      </c>
      <c r="J7" s="108">
        <f t="shared" si="0"/>
        <v>-31.72043010752688</v>
      </c>
    </row>
    <row r="8" spans="1:10" x14ac:dyDescent="0.2">
      <c r="A8" s="10" t="s">
        <v>7</v>
      </c>
      <c r="B8" s="11">
        <v>5814</v>
      </c>
      <c r="C8" s="11">
        <v>2819</v>
      </c>
      <c r="D8" s="11">
        <v>8633</v>
      </c>
      <c r="E8" s="135">
        <v>1.4072270145857375</v>
      </c>
      <c r="F8" s="13">
        <v>3678</v>
      </c>
      <c r="G8" s="126">
        <v>1888</v>
      </c>
      <c r="H8" s="13">
        <v>5566</v>
      </c>
      <c r="I8" s="81">
        <v>2.1248329833937771</v>
      </c>
      <c r="J8" s="108">
        <f t="shared" si="0"/>
        <v>-35.526468203405535</v>
      </c>
    </row>
    <row r="9" spans="1:10" x14ac:dyDescent="0.2">
      <c r="A9" s="10" t="s">
        <v>8</v>
      </c>
      <c r="B9" s="11">
        <v>492</v>
      </c>
      <c r="C9" s="11">
        <v>93</v>
      </c>
      <c r="D9" s="11">
        <v>585</v>
      </c>
      <c r="E9" s="135">
        <v>9.5358253623613637E-2</v>
      </c>
      <c r="F9" s="13">
        <v>146</v>
      </c>
      <c r="G9" s="126">
        <v>23</v>
      </c>
      <c r="H9" s="13">
        <v>169</v>
      </c>
      <c r="I9" s="81">
        <v>6.4516129032258063E-2</v>
      </c>
      <c r="J9" s="108">
        <f t="shared" si="0"/>
        <v>-71.111111111111114</v>
      </c>
    </row>
    <row r="10" spans="1:10" x14ac:dyDescent="0.2">
      <c r="A10" s="10" t="s">
        <v>9</v>
      </c>
      <c r="B10" s="11">
        <v>2710</v>
      </c>
      <c r="C10" s="11">
        <v>1294</v>
      </c>
      <c r="D10" s="11">
        <v>4004</v>
      </c>
      <c r="E10" s="135">
        <v>0.65267426924606664</v>
      </c>
      <c r="F10" s="13">
        <v>2324</v>
      </c>
      <c r="G10" s="126">
        <v>737</v>
      </c>
      <c r="H10" s="13">
        <v>3061</v>
      </c>
      <c r="I10" s="81">
        <v>1.1685436151937392</v>
      </c>
      <c r="J10" s="108">
        <f t="shared" si="0"/>
        <v>-23.551448551448551</v>
      </c>
    </row>
    <row r="11" spans="1:10" x14ac:dyDescent="0.2">
      <c r="A11" s="10" t="s">
        <v>10</v>
      </c>
      <c r="B11" s="11">
        <v>581</v>
      </c>
      <c r="C11" s="11">
        <v>203</v>
      </c>
      <c r="D11" s="11">
        <v>784</v>
      </c>
      <c r="E11" s="135">
        <v>0.12779636041181727</v>
      </c>
      <c r="F11" s="13">
        <v>539</v>
      </c>
      <c r="G11" s="126">
        <v>253</v>
      </c>
      <c r="H11" s="13">
        <v>792</v>
      </c>
      <c r="I11" s="81">
        <v>0.30234777629318571</v>
      </c>
      <c r="J11" s="108">
        <f t="shared" si="0"/>
        <v>1.0204081632653061</v>
      </c>
    </row>
    <row r="12" spans="1:10" x14ac:dyDescent="0.2">
      <c r="A12" s="10" t="s">
        <v>11</v>
      </c>
      <c r="B12" s="11">
        <v>2231</v>
      </c>
      <c r="C12" s="11">
        <v>660</v>
      </c>
      <c r="D12" s="11">
        <v>2891</v>
      </c>
      <c r="E12" s="135">
        <v>0.4712490790185761</v>
      </c>
      <c r="F12" s="13">
        <v>498</v>
      </c>
      <c r="G12" s="126">
        <v>182</v>
      </c>
      <c r="H12" s="13">
        <v>680</v>
      </c>
      <c r="I12" s="81">
        <v>0.25959152510020994</v>
      </c>
      <c r="J12" s="108">
        <f t="shared" si="0"/>
        <v>-76.478727084053972</v>
      </c>
    </row>
    <row r="13" spans="1:10" x14ac:dyDescent="0.2">
      <c r="A13" s="10" t="s">
        <v>12</v>
      </c>
      <c r="B13" s="11">
        <v>124411</v>
      </c>
      <c r="C13" s="11">
        <v>32907</v>
      </c>
      <c r="D13" s="11">
        <v>157318</v>
      </c>
      <c r="E13" s="135">
        <v>25.64370896334983</v>
      </c>
      <c r="F13" s="13">
        <v>60760</v>
      </c>
      <c r="G13" s="126">
        <v>19535</v>
      </c>
      <c r="H13" s="13">
        <v>80295</v>
      </c>
      <c r="I13" s="81">
        <v>30.652796335178468</v>
      </c>
      <c r="J13" s="108">
        <f t="shared" si="0"/>
        <v>-48.960068142234206</v>
      </c>
    </row>
    <row r="14" spans="1:10" x14ac:dyDescent="0.2">
      <c r="A14" s="10" t="s">
        <v>13</v>
      </c>
      <c r="B14" s="11">
        <v>41639</v>
      </c>
      <c r="C14" s="11">
        <v>9101</v>
      </c>
      <c r="D14" s="11">
        <v>50740</v>
      </c>
      <c r="E14" s="135">
        <v>8.2709022031831729</v>
      </c>
      <c r="F14" s="13">
        <v>22504</v>
      </c>
      <c r="G14" s="126">
        <v>4494</v>
      </c>
      <c r="H14" s="13">
        <v>26998</v>
      </c>
      <c r="I14" s="81">
        <v>10.306547050963925</v>
      </c>
      <c r="J14" s="108">
        <f t="shared" si="0"/>
        <v>-46.791486007094996</v>
      </c>
    </row>
    <row r="15" spans="1:10" x14ac:dyDescent="0.2">
      <c r="A15" s="10" t="s">
        <v>14</v>
      </c>
      <c r="B15" s="11">
        <v>386</v>
      </c>
      <c r="C15" s="11">
        <v>77</v>
      </c>
      <c r="D15" s="11">
        <v>463</v>
      </c>
      <c r="E15" s="135">
        <v>7.5471575090142073E-2</v>
      </c>
      <c r="F15" s="13">
        <v>189</v>
      </c>
      <c r="G15" s="126">
        <v>47</v>
      </c>
      <c r="H15" s="13">
        <v>236</v>
      </c>
      <c r="I15" s="81">
        <v>9.0093529299484637E-2</v>
      </c>
      <c r="J15" s="108">
        <f t="shared" si="0"/>
        <v>-49.028077753779698</v>
      </c>
    </row>
    <row r="16" spans="1:10" x14ac:dyDescent="0.2">
      <c r="A16" s="10" t="s">
        <v>15</v>
      </c>
      <c r="B16" s="11">
        <v>1887</v>
      </c>
      <c r="C16" s="11">
        <v>752</v>
      </c>
      <c r="D16" s="11">
        <v>2639</v>
      </c>
      <c r="E16" s="135">
        <v>0.4301716774576349</v>
      </c>
      <c r="F16" s="13">
        <v>953</v>
      </c>
      <c r="G16" s="126">
        <v>358</v>
      </c>
      <c r="H16" s="13">
        <v>1311</v>
      </c>
      <c r="I16" s="81">
        <v>0.50047719030349302</v>
      </c>
      <c r="J16" s="108">
        <f t="shared" si="0"/>
        <v>-50.322091701402051</v>
      </c>
    </row>
    <row r="17" spans="1:10" x14ac:dyDescent="0.2">
      <c r="A17" s="10" t="s">
        <v>16</v>
      </c>
      <c r="B17" s="11">
        <v>1354</v>
      </c>
      <c r="C17" s="11">
        <v>163</v>
      </c>
      <c r="D17" s="11">
        <v>1517</v>
      </c>
      <c r="E17" s="135">
        <v>0.2472794371743964</v>
      </c>
      <c r="F17" s="13">
        <v>649</v>
      </c>
      <c r="G17" s="126">
        <v>90</v>
      </c>
      <c r="H17" s="13">
        <v>739</v>
      </c>
      <c r="I17" s="81">
        <v>0.28211490742508111</v>
      </c>
      <c r="J17" s="108">
        <f t="shared" si="0"/>
        <v>-51.285431773236652</v>
      </c>
    </row>
    <row r="18" spans="1:10" x14ac:dyDescent="0.2">
      <c r="A18" s="10" t="s">
        <v>17</v>
      </c>
      <c r="B18" s="11">
        <v>17552</v>
      </c>
      <c r="C18" s="11">
        <v>2535</v>
      </c>
      <c r="D18" s="11">
        <v>20087</v>
      </c>
      <c r="E18" s="135">
        <v>3.2742927188675677</v>
      </c>
      <c r="F18" s="13">
        <v>5063</v>
      </c>
      <c r="G18" s="126">
        <v>717</v>
      </c>
      <c r="H18" s="13">
        <v>5780</v>
      </c>
      <c r="I18" s="81">
        <v>2.2065279633517845</v>
      </c>
      <c r="J18" s="108">
        <f t="shared" si="0"/>
        <v>-71.225170508288954</v>
      </c>
    </row>
    <row r="19" spans="1:10" x14ac:dyDescent="0.2">
      <c r="A19" s="10" t="s">
        <v>18</v>
      </c>
      <c r="B19" s="11">
        <v>359</v>
      </c>
      <c r="C19" s="11">
        <v>76</v>
      </c>
      <c r="D19" s="11">
        <v>435</v>
      </c>
      <c r="E19" s="135">
        <v>7.090741936114861E-2</v>
      </c>
      <c r="F19" s="13">
        <v>218</v>
      </c>
      <c r="G19" s="126">
        <v>64</v>
      </c>
      <c r="H19" s="13">
        <v>282</v>
      </c>
      <c r="I19" s="81">
        <v>0.10765413246802825</v>
      </c>
      <c r="J19" s="108">
        <f t="shared" si="0"/>
        <v>-35.172413793103445</v>
      </c>
    </row>
    <row r="20" spans="1:10" x14ac:dyDescent="0.2">
      <c r="A20" s="10" t="s">
        <v>19</v>
      </c>
      <c r="B20" s="11">
        <v>496</v>
      </c>
      <c r="C20" s="11">
        <v>162</v>
      </c>
      <c r="D20" s="11">
        <v>658</v>
      </c>
      <c r="E20" s="135">
        <v>0.10725765963134663</v>
      </c>
      <c r="F20" s="13">
        <v>297</v>
      </c>
      <c r="G20" s="126">
        <v>145</v>
      </c>
      <c r="H20" s="13">
        <v>442</v>
      </c>
      <c r="I20" s="81">
        <v>0.16873449131513649</v>
      </c>
      <c r="J20" s="108">
        <f t="shared" si="0"/>
        <v>-32.826747720364743</v>
      </c>
    </row>
    <row r="21" spans="1:10" x14ac:dyDescent="0.2">
      <c r="A21" s="10" t="s">
        <v>20</v>
      </c>
      <c r="B21" s="11">
        <v>652</v>
      </c>
      <c r="C21" s="11">
        <v>122</v>
      </c>
      <c r="D21" s="11">
        <v>774</v>
      </c>
      <c r="E21" s="135">
        <v>0.12616630479431956</v>
      </c>
      <c r="F21" s="13">
        <v>442</v>
      </c>
      <c r="G21" s="126">
        <v>61</v>
      </c>
      <c r="H21" s="13">
        <v>503</v>
      </c>
      <c r="I21" s="81">
        <v>0.1920213781255965</v>
      </c>
      <c r="J21" s="108">
        <f t="shared" si="0"/>
        <v>-35.012919896640824</v>
      </c>
    </row>
    <row r="22" spans="1:10" x14ac:dyDescent="0.2">
      <c r="A22" s="10" t="s">
        <v>21</v>
      </c>
      <c r="B22" s="11">
        <v>4524</v>
      </c>
      <c r="C22" s="11">
        <v>799</v>
      </c>
      <c r="D22" s="11">
        <v>5323</v>
      </c>
      <c r="E22" s="135">
        <v>0.86767860519400919</v>
      </c>
      <c r="F22" s="13">
        <v>1388</v>
      </c>
      <c r="G22" s="126">
        <v>178</v>
      </c>
      <c r="H22" s="13">
        <v>1566</v>
      </c>
      <c r="I22" s="81">
        <v>0.59782401221607173</v>
      </c>
      <c r="J22" s="108">
        <f t="shared" si="0"/>
        <v>-70.58049971820401</v>
      </c>
    </row>
    <row r="23" spans="1:10" x14ac:dyDescent="0.2">
      <c r="A23" s="10" t="s">
        <v>22</v>
      </c>
      <c r="B23" s="11">
        <v>1652</v>
      </c>
      <c r="C23" s="11">
        <v>564</v>
      </c>
      <c r="D23" s="11">
        <v>2216</v>
      </c>
      <c r="E23" s="135">
        <v>0.36122032483748345</v>
      </c>
      <c r="F23" s="13">
        <v>729</v>
      </c>
      <c r="G23" s="126">
        <v>299</v>
      </c>
      <c r="H23" s="13">
        <v>1028</v>
      </c>
      <c r="I23" s="81">
        <v>0.39244130559267032</v>
      </c>
      <c r="J23" s="108">
        <f t="shared" si="0"/>
        <v>-53.610108303249092</v>
      </c>
    </row>
    <row r="24" spans="1:10" x14ac:dyDescent="0.2">
      <c r="A24" s="10" t="s">
        <v>23</v>
      </c>
      <c r="B24" s="11">
        <v>5120</v>
      </c>
      <c r="C24" s="11">
        <v>1413</v>
      </c>
      <c r="D24" s="11">
        <v>6533</v>
      </c>
      <c r="E24" s="135">
        <v>1.0649153349112273</v>
      </c>
      <c r="F24" s="13">
        <v>2343</v>
      </c>
      <c r="G24" s="126">
        <v>442</v>
      </c>
      <c r="H24" s="13">
        <v>2785</v>
      </c>
      <c r="I24" s="81">
        <v>1.0631799961824775</v>
      </c>
      <c r="J24" s="108">
        <f t="shared" si="0"/>
        <v>-57.370273993571097</v>
      </c>
    </row>
    <row r="25" spans="1:10" x14ac:dyDescent="0.2">
      <c r="A25" s="10" t="s">
        <v>24</v>
      </c>
      <c r="B25" s="11">
        <v>1436</v>
      </c>
      <c r="C25" s="11">
        <v>339</v>
      </c>
      <c r="D25" s="11">
        <v>1775</v>
      </c>
      <c r="E25" s="135">
        <v>0.28933487210583625</v>
      </c>
      <c r="F25" s="13">
        <v>807</v>
      </c>
      <c r="G25" s="126">
        <v>130</v>
      </c>
      <c r="H25" s="13">
        <v>937</v>
      </c>
      <c r="I25" s="81">
        <v>0.35770185149837758</v>
      </c>
      <c r="J25" s="108">
        <f t="shared" si="0"/>
        <v>-47.211267605633807</v>
      </c>
    </row>
    <row r="26" spans="1:10" x14ac:dyDescent="0.2">
      <c r="A26" s="10" t="s">
        <v>25</v>
      </c>
      <c r="B26" s="11">
        <v>2498</v>
      </c>
      <c r="C26" s="11">
        <v>695</v>
      </c>
      <c r="D26" s="11">
        <v>3193</v>
      </c>
      <c r="E26" s="135">
        <v>0.52047675866700571</v>
      </c>
      <c r="F26" s="13">
        <v>1917</v>
      </c>
      <c r="G26" s="126">
        <v>361</v>
      </c>
      <c r="H26" s="13">
        <v>2278</v>
      </c>
      <c r="I26" s="81">
        <v>0.86963160908570347</v>
      </c>
      <c r="J26" s="108">
        <f t="shared" si="0"/>
        <v>-28.656435953648607</v>
      </c>
    </row>
    <row r="27" spans="1:10" x14ac:dyDescent="0.2">
      <c r="A27" s="10" t="s">
        <v>26</v>
      </c>
      <c r="B27" s="11">
        <v>413</v>
      </c>
      <c r="C27" s="11">
        <v>104</v>
      </c>
      <c r="D27" s="11">
        <v>517</v>
      </c>
      <c r="E27" s="135">
        <v>8.4273875424629482E-2</v>
      </c>
      <c r="F27" s="13">
        <v>203</v>
      </c>
      <c r="G27" s="126">
        <v>59</v>
      </c>
      <c r="H27" s="13">
        <v>262</v>
      </c>
      <c r="I27" s="81">
        <v>0.10001908761213972</v>
      </c>
      <c r="J27" s="108">
        <f t="shared" si="0"/>
        <v>-49.323017408123789</v>
      </c>
    </row>
    <row r="28" spans="1:10" x14ac:dyDescent="0.2">
      <c r="A28" s="10" t="s">
        <v>27</v>
      </c>
      <c r="B28" s="11">
        <v>1884</v>
      </c>
      <c r="C28" s="11">
        <v>971</v>
      </c>
      <c r="D28" s="11">
        <v>2855</v>
      </c>
      <c r="E28" s="135">
        <v>0.46538087879558454</v>
      </c>
      <c r="F28" s="13">
        <v>1113</v>
      </c>
      <c r="G28" s="126">
        <v>639</v>
      </c>
      <c r="H28" s="13">
        <v>1752</v>
      </c>
      <c r="I28" s="81">
        <v>0.66882992937583507</v>
      </c>
      <c r="J28" s="108">
        <f t="shared" si="0"/>
        <v>-38.633975481611209</v>
      </c>
    </row>
    <row r="29" spans="1:10" x14ac:dyDescent="0.2">
      <c r="A29" s="10" t="s">
        <v>28</v>
      </c>
      <c r="B29" s="11">
        <v>1055</v>
      </c>
      <c r="C29" s="11">
        <v>263</v>
      </c>
      <c r="D29" s="11">
        <v>1318</v>
      </c>
      <c r="E29" s="135">
        <v>0.2148413303861928</v>
      </c>
      <c r="F29" s="13">
        <v>301</v>
      </c>
      <c r="G29" s="126">
        <v>83</v>
      </c>
      <c r="H29" s="13">
        <v>384</v>
      </c>
      <c r="I29" s="81">
        <v>0.14659286123305976</v>
      </c>
      <c r="J29" s="108">
        <f t="shared" si="0"/>
        <v>-70.864946889226104</v>
      </c>
    </row>
    <row r="30" spans="1:10" x14ac:dyDescent="0.2">
      <c r="A30" s="10" t="s">
        <v>29</v>
      </c>
      <c r="B30" s="11">
        <v>3818</v>
      </c>
      <c r="C30" s="11">
        <v>478</v>
      </c>
      <c r="D30" s="11">
        <v>4296</v>
      </c>
      <c r="E30" s="135">
        <v>0.70027189327699857</v>
      </c>
      <c r="F30" s="13">
        <v>1579</v>
      </c>
      <c r="G30" s="126">
        <v>312</v>
      </c>
      <c r="H30" s="13">
        <v>1891</v>
      </c>
      <c r="I30" s="81">
        <v>0.72189349112426038</v>
      </c>
      <c r="J30" s="108">
        <f t="shared" si="0"/>
        <v>-55.982309124767227</v>
      </c>
    </row>
    <row r="31" spans="1:10" x14ac:dyDescent="0.2">
      <c r="A31" s="10" t="s">
        <v>30</v>
      </c>
      <c r="B31" s="11">
        <v>6945</v>
      </c>
      <c r="C31" s="11">
        <v>2193</v>
      </c>
      <c r="D31" s="11">
        <v>9138</v>
      </c>
      <c r="E31" s="135">
        <v>1.48954482326937</v>
      </c>
      <c r="F31" s="13">
        <v>2404</v>
      </c>
      <c r="G31" s="126">
        <v>507</v>
      </c>
      <c r="H31" s="13">
        <v>2911</v>
      </c>
      <c r="I31" s="81">
        <v>1.1112807787745753</v>
      </c>
      <c r="J31" s="108">
        <f t="shared" si="0"/>
        <v>-68.144014007441456</v>
      </c>
    </row>
    <row r="32" spans="1:10" x14ac:dyDescent="0.2">
      <c r="A32" s="10" t="s">
        <v>31</v>
      </c>
      <c r="B32" s="11">
        <v>17739</v>
      </c>
      <c r="C32" s="11">
        <v>2945</v>
      </c>
      <c r="D32" s="11">
        <v>20684</v>
      </c>
      <c r="E32" s="135">
        <v>3.3716070392321789</v>
      </c>
      <c r="F32" s="13">
        <v>8020</v>
      </c>
      <c r="G32" s="126">
        <v>1094</v>
      </c>
      <c r="H32" s="13">
        <v>9114</v>
      </c>
      <c r="I32" s="81">
        <v>3.4792899408284028</v>
      </c>
      <c r="J32" s="108">
        <f t="shared" si="0"/>
        <v>-55.936956101334367</v>
      </c>
    </row>
    <row r="33" spans="1:10" x14ac:dyDescent="0.2">
      <c r="A33" s="10" t="s">
        <v>32</v>
      </c>
      <c r="B33" s="11">
        <v>1277</v>
      </c>
      <c r="C33" s="11">
        <v>250</v>
      </c>
      <c r="D33" s="11">
        <v>1527</v>
      </c>
      <c r="E33" s="135">
        <v>0.24890949279189409</v>
      </c>
      <c r="F33" s="13">
        <v>612</v>
      </c>
      <c r="G33" s="126">
        <v>168</v>
      </c>
      <c r="H33" s="13">
        <v>780</v>
      </c>
      <c r="I33" s="81">
        <v>0.29776674937965258</v>
      </c>
      <c r="J33" s="108">
        <f t="shared" si="0"/>
        <v>-48.919449901768175</v>
      </c>
    </row>
    <row r="34" spans="1:10" x14ac:dyDescent="0.2">
      <c r="A34" s="10" t="s">
        <v>33</v>
      </c>
      <c r="B34" s="11">
        <v>48505</v>
      </c>
      <c r="C34" s="11">
        <v>8605</v>
      </c>
      <c r="D34" s="11">
        <v>57110</v>
      </c>
      <c r="E34" s="135">
        <v>9.309247631529189</v>
      </c>
      <c r="F34" s="13">
        <v>38175</v>
      </c>
      <c r="G34" s="126">
        <v>7382</v>
      </c>
      <c r="H34" s="13">
        <v>45557</v>
      </c>
      <c r="I34" s="81">
        <v>17.391486924985681</v>
      </c>
      <c r="J34" s="108">
        <f t="shared" si="0"/>
        <v>-20.229381894589388</v>
      </c>
    </row>
    <row r="35" spans="1:10" s="18" customFormat="1" ht="14.25" x14ac:dyDescent="0.2">
      <c r="A35" s="14" t="s">
        <v>34</v>
      </c>
      <c r="B35" s="15">
        <v>8243</v>
      </c>
      <c r="C35" s="15">
        <v>1845</v>
      </c>
      <c r="D35" s="15">
        <v>10088</v>
      </c>
      <c r="E35" s="136">
        <v>1.6444001069316487</v>
      </c>
      <c r="F35" s="17">
        <v>5933</v>
      </c>
      <c r="G35" s="127">
        <v>1270</v>
      </c>
      <c r="H35" s="17">
        <v>7203</v>
      </c>
      <c r="I35" s="81">
        <v>2.7497614048482535</v>
      </c>
      <c r="J35" s="108">
        <f t="shared" si="0"/>
        <v>-28.598334655035686</v>
      </c>
    </row>
    <row r="36" spans="1:10" s="18" customFormat="1" x14ac:dyDescent="0.2">
      <c r="A36" s="14" t="s">
        <v>35</v>
      </c>
      <c r="B36" s="15"/>
      <c r="C36" s="15"/>
      <c r="D36" s="15"/>
      <c r="E36" s="136"/>
      <c r="F36" s="17"/>
      <c r="G36" s="127"/>
      <c r="H36" s="17"/>
      <c r="I36" s="81"/>
      <c r="J36" s="108"/>
    </row>
    <row r="37" spans="1:10" s="18" customFormat="1" x14ac:dyDescent="0.2">
      <c r="A37" s="19" t="s">
        <v>36</v>
      </c>
      <c r="B37" s="15">
        <v>304</v>
      </c>
      <c r="C37" s="15">
        <v>77</v>
      </c>
      <c r="D37" s="15">
        <v>381</v>
      </c>
      <c r="E37" s="136">
        <v>6.2105119026661187E-2</v>
      </c>
      <c r="F37" s="17">
        <v>169</v>
      </c>
      <c r="G37" s="127">
        <v>76</v>
      </c>
      <c r="H37" s="17">
        <v>245</v>
      </c>
      <c r="I37" s="81">
        <v>9.3529299484634468E-2</v>
      </c>
      <c r="J37" s="108">
        <f t="shared" ref="J37:J44" si="1" xml:space="preserve"> ((H37-D37)/D37)*100</f>
        <v>-35.69553805774278</v>
      </c>
    </row>
    <row r="38" spans="1:10" s="18" customFormat="1" x14ac:dyDescent="0.2">
      <c r="A38" s="19" t="s">
        <v>37</v>
      </c>
      <c r="B38" s="15">
        <v>200</v>
      </c>
      <c r="C38" s="15">
        <v>29</v>
      </c>
      <c r="D38" s="15">
        <v>229</v>
      </c>
      <c r="E38" s="136">
        <v>3.7328273640696623E-2</v>
      </c>
      <c r="F38" s="17">
        <v>57</v>
      </c>
      <c r="G38" s="127">
        <v>9</v>
      </c>
      <c r="H38" s="17">
        <v>66</v>
      </c>
      <c r="I38" s="81">
        <v>2.5195648024432141E-2</v>
      </c>
      <c r="J38" s="108">
        <f t="shared" si="1"/>
        <v>-71.179039301310041</v>
      </c>
    </row>
    <row r="39" spans="1:10" s="18" customFormat="1" x14ac:dyDescent="0.2">
      <c r="A39" s="19" t="s">
        <v>38</v>
      </c>
      <c r="B39" s="15">
        <v>5926</v>
      </c>
      <c r="C39" s="15">
        <v>1315</v>
      </c>
      <c r="D39" s="15">
        <v>7241</v>
      </c>
      <c r="E39" s="136">
        <v>1.1803232726300621</v>
      </c>
      <c r="F39" s="17">
        <v>4123</v>
      </c>
      <c r="G39" s="127">
        <v>770</v>
      </c>
      <c r="H39" s="17">
        <v>4893</v>
      </c>
      <c r="I39" s="81">
        <v>1.8679137239931285</v>
      </c>
      <c r="J39" s="108">
        <f t="shared" si="1"/>
        <v>-32.426460433641765</v>
      </c>
    </row>
    <row r="40" spans="1:10" s="18" customFormat="1" x14ac:dyDescent="0.2">
      <c r="A40" s="19" t="s">
        <v>39</v>
      </c>
      <c r="B40" s="15">
        <v>1651</v>
      </c>
      <c r="C40" s="15">
        <v>399</v>
      </c>
      <c r="D40" s="15">
        <v>2050</v>
      </c>
      <c r="E40" s="136">
        <v>0.33416140158702212</v>
      </c>
      <c r="F40" s="17">
        <v>1365</v>
      </c>
      <c r="G40" s="127">
        <v>390</v>
      </c>
      <c r="H40" s="17">
        <v>1755</v>
      </c>
      <c r="I40" s="81">
        <v>0.66997518610421836</v>
      </c>
      <c r="J40" s="108">
        <f t="shared" si="1"/>
        <v>-14.390243902439023</v>
      </c>
    </row>
    <row r="41" spans="1:10" s="18" customFormat="1" x14ac:dyDescent="0.2">
      <c r="A41" s="19" t="s">
        <v>40</v>
      </c>
      <c r="B41" s="15">
        <v>162</v>
      </c>
      <c r="C41" s="15">
        <v>25</v>
      </c>
      <c r="D41" s="15">
        <v>187</v>
      </c>
      <c r="E41" s="136">
        <v>3.0482040047206411E-2</v>
      </c>
      <c r="F41" s="17">
        <v>219</v>
      </c>
      <c r="G41" s="127">
        <v>25</v>
      </c>
      <c r="H41" s="17">
        <v>244</v>
      </c>
      <c r="I41" s="81">
        <v>9.3147547241840045E-2</v>
      </c>
      <c r="J41" s="108">
        <f t="shared" si="1"/>
        <v>30.481283422459892</v>
      </c>
    </row>
    <row r="42" spans="1:10" x14ac:dyDescent="0.2">
      <c r="A42" s="10" t="s">
        <v>41</v>
      </c>
      <c r="B42" s="11">
        <v>989</v>
      </c>
      <c r="C42" s="11">
        <v>184</v>
      </c>
      <c r="D42" s="11">
        <v>1173</v>
      </c>
      <c r="E42" s="135">
        <v>0.19120552393247656</v>
      </c>
      <c r="F42" s="13">
        <v>364</v>
      </c>
      <c r="G42" s="126">
        <v>117</v>
      </c>
      <c r="H42" s="13">
        <v>481</v>
      </c>
      <c r="I42" s="81">
        <v>0.18362282878411912</v>
      </c>
      <c r="J42" s="108">
        <f t="shared" si="1"/>
        <v>-58.994032395566919</v>
      </c>
    </row>
    <row r="43" spans="1:10" s="1" customFormat="1" ht="13.5" x14ac:dyDescent="0.25">
      <c r="A43" s="20" t="s">
        <v>42</v>
      </c>
      <c r="B43" s="6">
        <v>116318</v>
      </c>
      <c r="C43" s="6">
        <v>13295</v>
      </c>
      <c r="D43" s="6">
        <v>129613</v>
      </c>
      <c r="E43" s="134">
        <v>21.127639875072539</v>
      </c>
      <c r="F43" s="8">
        <v>19046</v>
      </c>
      <c r="G43" s="128">
        <v>5052</v>
      </c>
      <c r="H43" s="8">
        <v>24098</v>
      </c>
      <c r="I43" s="82">
        <v>9.1994655468600879</v>
      </c>
      <c r="J43" s="109">
        <f t="shared" si="1"/>
        <v>-81.407729162969773</v>
      </c>
    </row>
    <row r="44" spans="1:10" s="18" customFormat="1" ht="14.25" x14ac:dyDescent="0.2">
      <c r="A44" s="22" t="s">
        <v>43</v>
      </c>
      <c r="B44" s="15">
        <v>65528</v>
      </c>
      <c r="C44" s="15">
        <v>5994</v>
      </c>
      <c r="D44" s="15">
        <v>71522</v>
      </c>
      <c r="E44" s="136">
        <v>11.658483787466828</v>
      </c>
      <c r="F44" s="17">
        <v>6624</v>
      </c>
      <c r="G44" s="127">
        <v>600</v>
      </c>
      <c r="H44" s="17">
        <v>7224</v>
      </c>
      <c r="I44" s="81">
        <v>2.7577782019469366</v>
      </c>
      <c r="J44" s="108">
        <f t="shared" si="1"/>
        <v>-89.899611308408595</v>
      </c>
    </row>
    <row r="45" spans="1:10" s="18" customFormat="1" x14ac:dyDescent="0.2">
      <c r="A45" s="14" t="s">
        <v>35</v>
      </c>
      <c r="B45" s="15"/>
      <c r="C45" s="15"/>
      <c r="D45" s="15"/>
      <c r="E45" s="136"/>
      <c r="F45" s="17"/>
      <c r="G45" s="127"/>
      <c r="H45" s="17"/>
      <c r="I45" s="81"/>
      <c r="J45" s="108"/>
    </row>
    <row r="46" spans="1:10" s="18" customFormat="1" x14ac:dyDescent="0.2">
      <c r="A46" s="23" t="s">
        <v>44</v>
      </c>
      <c r="B46" s="15">
        <v>379</v>
      </c>
      <c r="C46" s="15">
        <v>51</v>
      </c>
      <c r="D46" s="15">
        <v>430</v>
      </c>
      <c r="E46" s="136">
        <v>7.0092391552399769E-2</v>
      </c>
      <c r="F46" s="17">
        <v>113</v>
      </c>
      <c r="G46" s="127">
        <v>26</v>
      </c>
      <c r="H46" s="17">
        <v>139</v>
      </c>
      <c r="I46" s="81">
        <v>5.3063561748425275E-2</v>
      </c>
      <c r="J46" s="108">
        <f t="shared" ref="J46:J69" si="2" xml:space="preserve"> ((H46-D46)/D46)*100</f>
        <v>-67.674418604651166</v>
      </c>
    </row>
    <row r="47" spans="1:10" s="18" customFormat="1" x14ac:dyDescent="0.2">
      <c r="A47" s="23" t="s">
        <v>45</v>
      </c>
      <c r="B47" s="15">
        <v>5420</v>
      </c>
      <c r="C47" s="15">
        <v>1001</v>
      </c>
      <c r="D47" s="15">
        <v>6421</v>
      </c>
      <c r="E47" s="136">
        <v>1.0466587119952533</v>
      </c>
      <c r="F47" s="17">
        <v>741</v>
      </c>
      <c r="G47" s="127">
        <v>152</v>
      </c>
      <c r="H47" s="17">
        <v>893</v>
      </c>
      <c r="I47" s="81">
        <v>0.34090475281542282</v>
      </c>
      <c r="J47" s="108">
        <f t="shared" si="2"/>
        <v>-86.09250895499143</v>
      </c>
    </row>
    <row r="48" spans="1:10" s="18" customFormat="1" x14ac:dyDescent="0.2">
      <c r="A48" s="23" t="s">
        <v>46</v>
      </c>
      <c r="B48" s="15">
        <v>56785</v>
      </c>
      <c r="C48" s="15">
        <v>4571</v>
      </c>
      <c r="D48" s="15">
        <v>61356</v>
      </c>
      <c r="E48" s="136">
        <v>10.001369246718699</v>
      </c>
      <c r="F48" s="17">
        <v>5230</v>
      </c>
      <c r="G48" s="127">
        <v>321</v>
      </c>
      <c r="H48" s="17">
        <v>5551</v>
      </c>
      <c r="I48" s="81">
        <v>2.1191066997518613</v>
      </c>
      <c r="J48" s="108">
        <f t="shared" si="2"/>
        <v>-90.952800052154643</v>
      </c>
    </row>
    <row r="49" spans="1:10" s="18" customFormat="1" x14ac:dyDescent="0.2">
      <c r="A49" s="23" t="s">
        <v>47</v>
      </c>
      <c r="B49" s="15">
        <v>2944</v>
      </c>
      <c r="C49" s="15">
        <v>371</v>
      </c>
      <c r="D49" s="15">
        <v>3315</v>
      </c>
      <c r="E49" s="136">
        <v>0.5403634372004773</v>
      </c>
      <c r="F49" s="17">
        <v>540</v>
      </c>
      <c r="G49" s="127">
        <v>101</v>
      </c>
      <c r="H49" s="17">
        <v>641</v>
      </c>
      <c r="I49" s="81">
        <v>0.24470318763122734</v>
      </c>
      <c r="J49" s="108">
        <f t="shared" si="2"/>
        <v>-80.663650075414779</v>
      </c>
    </row>
    <row r="50" spans="1:10" x14ac:dyDescent="0.2">
      <c r="A50" s="24" t="s">
        <v>48</v>
      </c>
      <c r="B50" s="11">
        <v>132</v>
      </c>
      <c r="C50" s="11">
        <v>28</v>
      </c>
      <c r="D50" s="11">
        <v>160</v>
      </c>
      <c r="E50" s="135">
        <v>2.6080889879962703E-2</v>
      </c>
      <c r="F50" s="13">
        <v>26</v>
      </c>
      <c r="G50" s="126">
        <v>1</v>
      </c>
      <c r="H50" s="13">
        <v>27</v>
      </c>
      <c r="I50" s="81">
        <v>1.0307310555449515E-2</v>
      </c>
      <c r="J50" s="108">
        <f t="shared" si="2"/>
        <v>-83.125</v>
      </c>
    </row>
    <row r="51" spans="1:10" x14ac:dyDescent="0.2">
      <c r="A51" s="24" t="s">
        <v>49</v>
      </c>
      <c r="B51" s="11">
        <v>217</v>
      </c>
      <c r="C51" s="11">
        <v>52</v>
      </c>
      <c r="D51" s="11">
        <v>269</v>
      </c>
      <c r="E51" s="135">
        <v>4.3848496110687293E-2</v>
      </c>
      <c r="F51" s="13">
        <v>21</v>
      </c>
      <c r="G51" s="126">
        <v>12</v>
      </c>
      <c r="H51" s="13">
        <v>33</v>
      </c>
      <c r="I51" s="81">
        <v>1.2597824012216071E-2</v>
      </c>
      <c r="J51" s="108">
        <f t="shared" si="2"/>
        <v>-87.732342007434951</v>
      </c>
    </row>
    <row r="52" spans="1:10" x14ac:dyDescent="0.2">
      <c r="A52" s="24" t="s">
        <v>50</v>
      </c>
      <c r="B52" s="11">
        <v>33</v>
      </c>
      <c r="C52" s="11">
        <v>4</v>
      </c>
      <c r="D52" s="11">
        <v>37</v>
      </c>
      <c r="E52" s="135">
        <v>6.0312057847413756E-3</v>
      </c>
      <c r="F52" s="13">
        <v>8</v>
      </c>
      <c r="G52" s="126">
        <v>2</v>
      </c>
      <c r="H52" s="13">
        <v>10</v>
      </c>
      <c r="I52" s="81">
        <v>3.8175224279442641E-3</v>
      </c>
      <c r="J52" s="108">
        <f t="shared" si="2"/>
        <v>-72.972972972972968</v>
      </c>
    </row>
    <row r="53" spans="1:10" x14ac:dyDescent="0.2">
      <c r="A53" s="24" t="s">
        <v>51</v>
      </c>
      <c r="B53" s="11">
        <v>473</v>
      </c>
      <c r="C53" s="11">
        <v>54</v>
      </c>
      <c r="D53" s="11">
        <v>527</v>
      </c>
      <c r="E53" s="135">
        <v>8.5903931042127166E-2</v>
      </c>
      <c r="F53" s="13">
        <v>58</v>
      </c>
      <c r="G53" s="126">
        <v>25</v>
      </c>
      <c r="H53" s="13">
        <v>83</v>
      </c>
      <c r="I53" s="81">
        <v>3.1685436151937391E-2</v>
      </c>
      <c r="J53" s="108">
        <f t="shared" si="2"/>
        <v>-84.250474383301707</v>
      </c>
    </row>
    <row r="54" spans="1:10" x14ac:dyDescent="0.2">
      <c r="A54" s="24" t="s">
        <v>52</v>
      </c>
      <c r="B54" s="11">
        <v>33</v>
      </c>
      <c r="C54" s="11">
        <v>3</v>
      </c>
      <c r="D54" s="11">
        <v>36</v>
      </c>
      <c r="E54" s="135">
        <v>5.8682002229916083E-3</v>
      </c>
      <c r="F54" s="13">
        <v>5</v>
      </c>
      <c r="G54" s="126">
        <v>1</v>
      </c>
      <c r="H54" s="13">
        <v>6</v>
      </c>
      <c r="I54" s="81">
        <v>2.2905134567665587E-3</v>
      </c>
      <c r="J54" s="108">
        <f t="shared" si="2"/>
        <v>-83.333333333333343</v>
      </c>
    </row>
    <row r="55" spans="1:10" x14ac:dyDescent="0.2">
      <c r="A55" s="24" t="s">
        <v>53</v>
      </c>
      <c r="B55" s="11">
        <v>180</v>
      </c>
      <c r="C55" s="11">
        <v>32</v>
      </c>
      <c r="D55" s="11">
        <v>212</v>
      </c>
      <c r="E55" s="135">
        <v>3.4557179090950581E-2</v>
      </c>
      <c r="F55" s="13">
        <v>70</v>
      </c>
      <c r="G55" s="126">
        <v>30</v>
      </c>
      <c r="H55" s="13">
        <v>100</v>
      </c>
      <c r="I55" s="81">
        <v>3.8175224279442636E-2</v>
      </c>
      <c r="J55" s="108">
        <f t="shared" si="2"/>
        <v>-52.830188679245282</v>
      </c>
    </row>
    <row r="56" spans="1:10" x14ac:dyDescent="0.2">
      <c r="A56" s="24" t="s">
        <v>54</v>
      </c>
      <c r="B56" s="11">
        <v>222</v>
      </c>
      <c r="C56" s="11">
        <v>64</v>
      </c>
      <c r="D56" s="11">
        <v>286</v>
      </c>
      <c r="E56" s="135">
        <v>4.6619590660433335E-2</v>
      </c>
      <c r="F56" s="13">
        <v>73</v>
      </c>
      <c r="G56" s="126">
        <v>19</v>
      </c>
      <c r="H56" s="13">
        <v>92</v>
      </c>
      <c r="I56" s="81">
        <v>3.5121206337087228E-2</v>
      </c>
      <c r="J56" s="108">
        <f t="shared" si="2"/>
        <v>-67.832167832167841</v>
      </c>
    </row>
    <row r="57" spans="1:10" x14ac:dyDescent="0.2">
      <c r="A57" s="24" t="s">
        <v>55</v>
      </c>
      <c r="B57" s="11">
        <v>289</v>
      </c>
      <c r="C57" s="11">
        <v>71</v>
      </c>
      <c r="D57" s="11">
        <v>360</v>
      </c>
      <c r="E57" s="135">
        <v>5.8682002229916083E-2</v>
      </c>
      <c r="F57" s="13">
        <v>109</v>
      </c>
      <c r="G57" s="126">
        <v>30</v>
      </c>
      <c r="H57" s="13">
        <v>139</v>
      </c>
      <c r="I57" s="81">
        <v>5.3063561748425275E-2</v>
      </c>
      <c r="J57" s="108">
        <f t="shared" si="2"/>
        <v>-61.388888888888893</v>
      </c>
    </row>
    <row r="58" spans="1:10" x14ac:dyDescent="0.2">
      <c r="A58" s="24" t="s">
        <v>56</v>
      </c>
      <c r="B58" s="11">
        <v>89</v>
      </c>
      <c r="C58" s="11">
        <v>18</v>
      </c>
      <c r="D58" s="11">
        <v>107</v>
      </c>
      <c r="E58" s="135">
        <v>1.7441595107225059E-2</v>
      </c>
      <c r="F58" s="13">
        <v>22</v>
      </c>
      <c r="G58" s="126">
        <v>3</v>
      </c>
      <c r="H58" s="13">
        <v>25</v>
      </c>
      <c r="I58" s="81">
        <v>9.5438060698606591E-3</v>
      </c>
      <c r="J58" s="108">
        <f t="shared" si="2"/>
        <v>-76.63551401869158</v>
      </c>
    </row>
    <row r="59" spans="1:10" x14ac:dyDescent="0.2">
      <c r="A59" s="24" t="s">
        <v>57</v>
      </c>
      <c r="B59" s="11">
        <v>52</v>
      </c>
      <c r="C59" s="11">
        <v>18</v>
      </c>
      <c r="D59" s="11">
        <v>70</v>
      </c>
      <c r="E59" s="135">
        <v>1.1410389322483684E-2</v>
      </c>
      <c r="F59" s="13">
        <v>15</v>
      </c>
      <c r="G59" s="126">
        <v>2</v>
      </c>
      <c r="H59" s="13">
        <v>17</v>
      </c>
      <c r="I59" s="81">
        <v>6.4897881275052484E-3</v>
      </c>
      <c r="J59" s="108">
        <f t="shared" si="2"/>
        <v>-75.714285714285708</v>
      </c>
    </row>
    <row r="60" spans="1:10" x14ac:dyDescent="0.2">
      <c r="A60" s="24" t="s">
        <v>58</v>
      </c>
      <c r="B60" s="11">
        <v>347</v>
      </c>
      <c r="C60" s="11">
        <v>60</v>
      </c>
      <c r="D60" s="11">
        <v>407</v>
      </c>
      <c r="E60" s="135">
        <v>6.6343263632155119E-2</v>
      </c>
      <c r="F60" s="13">
        <v>103</v>
      </c>
      <c r="G60" s="126">
        <v>17</v>
      </c>
      <c r="H60" s="13">
        <v>120</v>
      </c>
      <c r="I60" s="81">
        <v>4.5810269135331171E-2</v>
      </c>
      <c r="J60" s="108">
        <f t="shared" si="2"/>
        <v>-70.515970515970523</v>
      </c>
    </row>
    <row r="61" spans="1:10" x14ac:dyDescent="0.2">
      <c r="A61" s="24" t="s">
        <v>59</v>
      </c>
      <c r="B61" s="11">
        <v>166</v>
      </c>
      <c r="C61" s="11">
        <v>30</v>
      </c>
      <c r="D61" s="11">
        <v>196</v>
      </c>
      <c r="E61" s="135">
        <v>3.1949090102954318E-2</v>
      </c>
      <c r="F61" s="13">
        <v>73</v>
      </c>
      <c r="G61" s="126">
        <v>13</v>
      </c>
      <c r="H61" s="13">
        <v>86</v>
      </c>
      <c r="I61" s="81">
        <v>3.2830692880320672E-2</v>
      </c>
      <c r="J61" s="108">
        <f t="shared" si="2"/>
        <v>-56.12244897959183</v>
      </c>
    </row>
    <row r="62" spans="1:10" x14ac:dyDescent="0.2">
      <c r="A62" s="10" t="s">
        <v>60</v>
      </c>
      <c r="B62" s="11">
        <v>1512</v>
      </c>
      <c r="C62" s="11">
        <v>329</v>
      </c>
      <c r="D62" s="11">
        <v>1841</v>
      </c>
      <c r="E62" s="135">
        <v>0.30009323918132086</v>
      </c>
      <c r="F62" s="13">
        <v>544</v>
      </c>
      <c r="G62" s="126">
        <v>118</v>
      </c>
      <c r="H62" s="13">
        <v>662</v>
      </c>
      <c r="I62" s="81">
        <v>0.25271998472991025</v>
      </c>
      <c r="J62" s="108">
        <f t="shared" si="2"/>
        <v>-64.041281912004351</v>
      </c>
    </row>
    <row r="63" spans="1:10" x14ac:dyDescent="0.2">
      <c r="A63" s="10" t="s">
        <v>61</v>
      </c>
      <c r="B63" s="11">
        <v>81</v>
      </c>
      <c r="C63" s="11">
        <v>19</v>
      </c>
      <c r="D63" s="11">
        <v>100</v>
      </c>
      <c r="E63" s="135">
        <v>1.630055617497669E-2</v>
      </c>
      <c r="F63" s="13">
        <v>16</v>
      </c>
      <c r="G63" s="126">
        <v>3</v>
      </c>
      <c r="H63" s="13">
        <v>19</v>
      </c>
      <c r="I63" s="81">
        <v>7.2532926130941021E-3</v>
      </c>
      <c r="J63" s="108">
        <f t="shared" si="2"/>
        <v>-81</v>
      </c>
    </row>
    <row r="64" spans="1:10" x14ac:dyDescent="0.2">
      <c r="A64" s="10" t="s">
        <v>62</v>
      </c>
      <c r="B64" s="11">
        <v>181</v>
      </c>
      <c r="C64" s="11">
        <v>24</v>
      </c>
      <c r="D64" s="11">
        <v>205</v>
      </c>
      <c r="E64" s="135">
        <v>3.3416140158702215E-2</v>
      </c>
      <c r="F64" s="13">
        <v>29</v>
      </c>
      <c r="G64" s="126">
        <v>15</v>
      </c>
      <c r="H64" s="13">
        <v>44</v>
      </c>
      <c r="I64" s="81">
        <v>1.6797098682954762E-2</v>
      </c>
      <c r="J64" s="108">
        <f t="shared" si="2"/>
        <v>-78.536585365853668</v>
      </c>
    </row>
    <row r="65" spans="1:10" x14ac:dyDescent="0.2">
      <c r="A65" s="10" t="s">
        <v>63</v>
      </c>
      <c r="B65" s="11">
        <v>587</v>
      </c>
      <c r="C65" s="11">
        <v>67</v>
      </c>
      <c r="D65" s="11">
        <v>654</v>
      </c>
      <c r="E65" s="135">
        <v>0.10660563738434756</v>
      </c>
      <c r="F65" s="13">
        <v>111</v>
      </c>
      <c r="G65" s="126">
        <v>23</v>
      </c>
      <c r="H65" s="13">
        <v>134</v>
      </c>
      <c r="I65" s="81">
        <v>5.1154800534453135E-2</v>
      </c>
      <c r="J65" s="108">
        <f t="shared" si="2"/>
        <v>-79.510703363914374</v>
      </c>
    </row>
    <row r="66" spans="1:10" x14ac:dyDescent="0.2">
      <c r="A66" s="10" t="s">
        <v>64</v>
      </c>
      <c r="B66" s="11">
        <v>326</v>
      </c>
      <c r="C66" s="11">
        <v>71</v>
      </c>
      <c r="D66" s="11">
        <v>397</v>
      </c>
      <c r="E66" s="135">
        <v>6.4713208014657464E-2</v>
      </c>
      <c r="F66" s="13">
        <v>99</v>
      </c>
      <c r="G66" s="126">
        <v>36</v>
      </c>
      <c r="H66" s="13">
        <v>135</v>
      </c>
      <c r="I66" s="81">
        <v>5.1536552777247564E-2</v>
      </c>
      <c r="J66" s="108">
        <f t="shared" si="2"/>
        <v>-65.994962216624685</v>
      </c>
    </row>
    <row r="67" spans="1:10" x14ac:dyDescent="0.2">
      <c r="A67" s="10" t="s">
        <v>65</v>
      </c>
      <c r="B67" s="11">
        <v>494</v>
      </c>
      <c r="C67" s="11">
        <v>72</v>
      </c>
      <c r="D67" s="11">
        <v>566</v>
      </c>
      <c r="E67" s="135">
        <v>9.2261147950368064E-2</v>
      </c>
      <c r="F67" s="13">
        <v>71</v>
      </c>
      <c r="G67" s="126">
        <v>19</v>
      </c>
      <c r="H67" s="13">
        <v>90</v>
      </c>
      <c r="I67" s="81">
        <v>3.4357701851498376E-2</v>
      </c>
      <c r="J67" s="108">
        <f t="shared" si="2"/>
        <v>-84.098939929328623</v>
      </c>
    </row>
    <row r="68" spans="1:10" x14ac:dyDescent="0.2">
      <c r="A68" s="10" t="s">
        <v>66</v>
      </c>
      <c r="B68" s="11">
        <v>519</v>
      </c>
      <c r="C68" s="11">
        <v>59</v>
      </c>
      <c r="D68" s="11">
        <v>578</v>
      </c>
      <c r="E68" s="135">
        <v>9.4217214691365264E-2</v>
      </c>
      <c r="F68" s="13">
        <v>68</v>
      </c>
      <c r="G68" s="126">
        <v>33</v>
      </c>
      <c r="H68" s="13">
        <v>101</v>
      </c>
      <c r="I68" s="81">
        <v>3.8556976522237073E-2</v>
      </c>
      <c r="J68" s="108">
        <f t="shared" si="2"/>
        <v>-82.525951557093421</v>
      </c>
    </row>
    <row r="69" spans="1:10" x14ac:dyDescent="0.2">
      <c r="A69" s="10" t="s">
        <v>67</v>
      </c>
      <c r="B69" s="11">
        <v>81</v>
      </c>
      <c r="C69" s="11">
        <v>11</v>
      </c>
      <c r="D69" s="11">
        <v>92</v>
      </c>
      <c r="E69" s="135">
        <v>1.4996511680978557E-2</v>
      </c>
      <c r="F69" s="13">
        <v>22</v>
      </c>
      <c r="G69" s="126">
        <v>12</v>
      </c>
      <c r="H69" s="13">
        <v>34</v>
      </c>
      <c r="I69" s="81">
        <v>1.2979576255010497E-2</v>
      </c>
      <c r="J69" s="108">
        <f t="shared" si="2"/>
        <v>-63.04347826086957</v>
      </c>
    </row>
    <row r="70" spans="1:10" x14ac:dyDescent="0.2">
      <c r="A70" s="10" t="s">
        <v>68</v>
      </c>
      <c r="B70" s="11">
        <v>1359</v>
      </c>
      <c r="C70" s="11">
        <v>292</v>
      </c>
      <c r="D70" s="11">
        <v>1651</v>
      </c>
      <c r="E70" s="135">
        <v>0.26912218244886515</v>
      </c>
      <c r="F70" s="13">
        <v>276</v>
      </c>
      <c r="G70" s="126">
        <v>159</v>
      </c>
      <c r="H70" s="13">
        <v>435</v>
      </c>
      <c r="I70" s="81">
        <v>0.16606222561557549</v>
      </c>
      <c r="J70" s="108">
        <f t="shared" ref="J70:J126" si="3" xml:space="preserve"> ((H70-D70)/D70)*100</f>
        <v>-73.652331920048454</v>
      </c>
    </row>
    <row r="71" spans="1:10" x14ac:dyDescent="0.2">
      <c r="A71" s="10" t="s">
        <v>69</v>
      </c>
      <c r="B71" s="11">
        <v>84</v>
      </c>
      <c r="C71" s="11">
        <v>23</v>
      </c>
      <c r="D71" s="11">
        <v>107</v>
      </c>
      <c r="E71" s="135">
        <v>1.7441595107225059E-2</v>
      </c>
      <c r="F71" s="13">
        <v>39</v>
      </c>
      <c r="G71" s="126">
        <v>5</v>
      </c>
      <c r="H71" s="13">
        <v>44</v>
      </c>
      <c r="I71" s="81">
        <v>1.6797098682954762E-2</v>
      </c>
      <c r="J71" s="108">
        <f t="shared" si="3"/>
        <v>-58.878504672897193</v>
      </c>
    </row>
    <row r="72" spans="1:10" x14ac:dyDescent="0.2">
      <c r="A72" s="10" t="s">
        <v>70</v>
      </c>
      <c r="B72" s="11">
        <v>81</v>
      </c>
      <c r="C72" s="11">
        <v>16</v>
      </c>
      <c r="D72" s="11">
        <v>97</v>
      </c>
      <c r="E72" s="135">
        <v>1.581153948972739E-2</v>
      </c>
      <c r="F72" s="13">
        <v>27</v>
      </c>
      <c r="G72" s="126">
        <v>1</v>
      </c>
      <c r="H72" s="13">
        <v>28</v>
      </c>
      <c r="I72" s="81">
        <v>1.0689062798243939E-2</v>
      </c>
      <c r="J72" s="108">
        <f t="shared" si="3"/>
        <v>-71.134020618556704</v>
      </c>
    </row>
    <row r="73" spans="1:10" x14ac:dyDescent="0.2">
      <c r="A73" s="10" t="s">
        <v>71</v>
      </c>
      <c r="B73" s="11">
        <v>40357</v>
      </c>
      <c r="C73" s="11">
        <v>5314</v>
      </c>
      <c r="D73" s="11">
        <v>45671</v>
      </c>
      <c r="E73" s="135">
        <v>7.4446270106736048</v>
      </c>
      <c r="F73" s="13">
        <v>9704</v>
      </c>
      <c r="G73" s="126">
        <v>3454</v>
      </c>
      <c r="H73" s="13">
        <v>13158</v>
      </c>
      <c r="I73" s="81">
        <v>5.0230960106890628</v>
      </c>
      <c r="J73" s="108">
        <f t="shared" si="3"/>
        <v>-71.189595147905678</v>
      </c>
    </row>
    <row r="74" spans="1:10" x14ac:dyDescent="0.2">
      <c r="A74" s="10" t="s">
        <v>72</v>
      </c>
      <c r="B74" s="11">
        <v>31</v>
      </c>
      <c r="C74" s="11">
        <v>2</v>
      </c>
      <c r="D74" s="11">
        <v>33</v>
      </c>
      <c r="E74" s="135">
        <v>5.3791835377423082E-3</v>
      </c>
      <c r="F74" s="13">
        <v>9</v>
      </c>
      <c r="G74" s="126">
        <v>1</v>
      </c>
      <c r="H74" s="13">
        <v>10</v>
      </c>
      <c r="I74" s="81">
        <v>3.8175224279442641E-3</v>
      </c>
      <c r="J74" s="108">
        <f t="shared" si="3"/>
        <v>-69.696969696969703</v>
      </c>
    </row>
    <row r="75" spans="1:10" ht="15.75" x14ac:dyDescent="0.2">
      <c r="A75" s="10" t="s">
        <v>73</v>
      </c>
      <c r="B75" s="11">
        <v>109</v>
      </c>
      <c r="C75" s="11">
        <v>23</v>
      </c>
      <c r="D75" s="11">
        <v>132</v>
      </c>
      <c r="E75" s="135">
        <v>2.1516734150969233E-2</v>
      </c>
      <c r="F75" s="13">
        <v>25</v>
      </c>
      <c r="G75" s="126">
        <v>7</v>
      </c>
      <c r="H75" s="13">
        <v>32</v>
      </c>
      <c r="I75" s="81">
        <v>1.2216071769421646E-2</v>
      </c>
      <c r="J75" s="108">
        <f t="shared" si="3"/>
        <v>-75.757575757575751</v>
      </c>
    </row>
    <row r="76" spans="1:10" x14ac:dyDescent="0.2">
      <c r="A76" s="10" t="s">
        <v>74</v>
      </c>
      <c r="B76" s="11">
        <v>332</v>
      </c>
      <c r="C76" s="11">
        <v>72</v>
      </c>
      <c r="D76" s="11">
        <v>404</v>
      </c>
      <c r="E76" s="135">
        <v>6.5854246946905823E-2</v>
      </c>
      <c r="F76" s="13">
        <v>122</v>
      </c>
      <c r="G76" s="126">
        <v>34</v>
      </c>
      <c r="H76" s="13">
        <v>156</v>
      </c>
      <c r="I76" s="81">
        <v>5.9553349875930521E-2</v>
      </c>
      <c r="J76" s="108">
        <f t="shared" si="3"/>
        <v>-61.386138613861384</v>
      </c>
    </row>
    <row r="77" spans="1:10" x14ac:dyDescent="0.2">
      <c r="A77" s="10" t="s">
        <v>75</v>
      </c>
      <c r="B77" s="11">
        <v>29</v>
      </c>
      <c r="C77" s="11">
        <v>6</v>
      </c>
      <c r="D77" s="11">
        <v>35</v>
      </c>
      <c r="E77" s="135">
        <v>5.7051946612418419E-3</v>
      </c>
      <c r="F77" s="13">
        <v>10</v>
      </c>
      <c r="G77" s="126">
        <v>4</v>
      </c>
      <c r="H77" s="13">
        <v>14</v>
      </c>
      <c r="I77" s="81">
        <v>5.3445313991219694E-3</v>
      </c>
      <c r="J77" s="108">
        <f t="shared" si="3"/>
        <v>-60</v>
      </c>
    </row>
    <row r="78" spans="1:10" x14ac:dyDescent="0.2">
      <c r="A78" s="10" t="s">
        <v>76</v>
      </c>
      <c r="B78" s="11">
        <v>184</v>
      </c>
      <c r="C78" s="11">
        <v>49</v>
      </c>
      <c r="D78" s="11">
        <v>233</v>
      </c>
      <c r="E78" s="135">
        <v>3.7980295887695692E-2</v>
      </c>
      <c r="F78" s="13">
        <v>131</v>
      </c>
      <c r="G78" s="126">
        <v>51</v>
      </c>
      <c r="H78" s="13">
        <v>182</v>
      </c>
      <c r="I78" s="81">
        <v>6.9478908188585611E-2</v>
      </c>
      <c r="J78" s="108">
        <f t="shared" si="3"/>
        <v>-21.888412017167383</v>
      </c>
    </row>
    <row r="79" spans="1:10" x14ac:dyDescent="0.2">
      <c r="A79" s="10" t="s">
        <v>77</v>
      </c>
      <c r="B79" s="11">
        <v>281</v>
      </c>
      <c r="C79" s="11">
        <v>52</v>
      </c>
      <c r="D79" s="11">
        <v>333</v>
      </c>
      <c r="E79" s="135">
        <v>5.4280852062672379E-2</v>
      </c>
      <c r="F79" s="13">
        <v>83</v>
      </c>
      <c r="G79" s="126">
        <v>62</v>
      </c>
      <c r="H79" s="13">
        <v>145</v>
      </c>
      <c r="I79" s="81">
        <v>5.5354075205191831E-2</v>
      </c>
      <c r="J79" s="108">
        <f t="shared" si="3"/>
        <v>-56.456456456456458</v>
      </c>
    </row>
    <row r="80" spans="1:10" x14ac:dyDescent="0.2">
      <c r="A80" s="10" t="s">
        <v>78</v>
      </c>
      <c r="B80" s="11">
        <v>1027</v>
      </c>
      <c r="C80" s="11">
        <v>121</v>
      </c>
      <c r="D80" s="11">
        <v>1148</v>
      </c>
      <c r="E80" s="135">
        <v>0.1871303848887324</v>
      </c>
      <c r="F80" s="13">
        <v>170</v>
      </c>
      <c r="G80" s="126">
        <v>71</v>
      </c>
      <c r="H80" s="13">
        <v>241</v>
      </c>
      <c r="I80" s="81">
        <v>9.2002290513456778E-2</v>
      </c>
      <c r="J80" s="108">
        <f t="shared" si="3"/>
        <v>-79.00696864111498</v>
      </c>
    </row>
    <row r="81" spans="1:10" x14ac:dyDescent="0.2">
      <c r="A81" s="10" t="s">
        <v>79</v>
      </c>
      <c r="B81" s="11">
        <v>431</v>
      </c>
      <c r="C81" s="11">
        <v>55</v>
      </c>
      <c r="D81" s="11">
        <v>486</v>
      </c>
      <c r="E81" s="135">
        <v>7.9220703010386723E-2</v>
      </c>
      <c r="F81" s="13">
        <v>80</v>
      </c>
      <c r="G81" s="126">
        <v>33</v>
      </c>
      <c r="H81" s="13">
        <v>113</v>
      </c>
      <c r="I81" s="81">
        <v>4.3138003435770185E-2</v>
      </c>
      <c r="J81" s="108">
        <f t="shared" si="3"/>
        <v>-76.748971193415642</v>
      </c>
    </row>
    <row r="82" spans="1:10" x14ac:dyDescent="0.2">
      <c r="A82" s="10" t="s">
        <v>80</v>
      </c>
      <c r="B82" s="11">
        <v>471</v>
      </c>
      <c r="C82" s="11">
        <v>190</v>
      </c>
      <c r="D82" s="11">
        <v>661</v>
      </c>
      <c r="E82" s="135">
        <v>0.10774667631659593</v>
      </c>
      <c r="F82" s="13">
        <v>203</v>
      </c>
      <c r="G82" s="126">
        <v>156</v>
      </c>
      <c r="H82" s="13">
        <v>359</v>
      </c>
      <c r="I82" s="81">
        <v>0.13704905516319907</v>
      </c>
      <c r="J82" s="108">
        <f t="shared" si="3"/>
        <v>-45.688350983358546</v>
      </c>
    </row>
    <row r="83" spans="1:10" s="1" customFormat="1" ht="13.5" x14ac:dyDescent="0.25">
      <c r="A83" s="20" t="s">
        <v>81</v>
      </c>
      <c r="B83" s="6">
        <v>56889</v>
      </c>
      <c r="C83" s="6">
        <v>10405</v>
      </c>
      <c r="D83" s="6">
        <v>67294</v>
      </c>
      <c r="E83" s="134">
        <v>10.969296272388814</v>
      </c>
      <c r="F83" s="8">
        <v>11454</v>
      </c>
      <c r="G83" s="128">
        <v>2377</v>
      </c>
      <c r="H83" s="8">
        <v>13831</v>
      </c>
      <c r="I83" s="82">
        <v>5.2800152700897121</v>
      </c>
      <c r="J83" s="109">
        <f t="shared" si="3"/>
        <v>-79.446904627455638</v>
      </c>
    </row>
    <row r="84" spans="1:10" x14ac:dyDescent="0.2">
      <c r="A84" s="10" t="s">
        <v>82</v>
      </c>
      <c r="B84" s="11">
        <v>332</v>
      </c>
      <c r="C84" s="11">
        <v>80</v>
      </c>
      <c r="D84" s="11">
        <v>412</v>
      </c>
      <c r="E84" s="135">
        <v>6.7158291440903961E-2</v>
      </c>
      <c r="F84" s="13">
        <v>92</v>
      </c>
      <c r="G84" s="126">
        <v>16</v>
      </c>
      <c r="H84" s="13">
        <v>108</v>
      </c>
      <c r="I84" s="81">
        <v>4.1229242221798058E-2</v>
      </c>
      <c r="J84" s="108">
        <f t="shared" si="3"/>
        <v>-73.786407766990294</v>
      </c>
    </row>
    <row r="85" spans="1:10" x14ac:dyDescent="0.2">
      <c r="A85" s="10" t="s">
        <v>83</v>
      </c>
      <c r="B85" s="11">
        <v>383</v>
      </c>
      <c r="C85" s="11">
        <v>109</v>
      </c>
      <c r="D85" s="11">
        <v>492</v>
      </c>
      <c r="E85" s="135">
        <v>8.0198736380885316E-2</v>
      </c>
      <c r="F85" s="13">
        <v>99</v>
      </c>
      <c r="G85" s="126">
        <v>36</v>
      </c>
      <c r="H85" s="13">
        <v>135</v>
      </c>
      <c r="I85" s="81">
        <v>5.1536552777247564E-2</v>
      </c>
      <c r="J85" s="108">
        <f t="shared" si="3"/>
        <v>-72.560975609756099</v>
      </c>
    </row>
    <row r="86" spans="1:10" ht="15.75" x14ac:dyDescent="0.2">
      <c r="A86" s="10" t="s">
        <v>84</v>
      </c>
      <c r="B86" s="11">
        <v>495</v>
      </c>
      <c r="C86" s="11">
        <v>8</v>
      </c>
      <c r="D86" s="11">
        <v>503</v>
      </c>
      <c r="E86" s="135">
        <v>8.1991797560132751E-2</v>
      </c>
      <c r="F86" s="13">
        <v>15</v>
      </c>
      <c r="G86" s="126">
        <v>7</v>
      </c>
      <c r="H86" s="13">
        <v>22</v>
      </c>
      <c r="I86" s="81">
        <v>8.398549341477381E-3</v>
      </c>
      <c r="J86" s="108">
        <f t="shared" si="3"/>
        <v>-95.62624254473161</v>
      </c>
    </row>
    <row r="87" spans="1:10" x14ac:dyDescent="0.2">
      <c r="A87" s="10" t="s">
        <v>85</v>
      </c>
      <c r="B87" s="11">
        <v>23288</v>
      </c>
      <c r="C87" s="11">
        <v>5375</v>
      </c>
      <c r="D87" s="11">
        <v>28663</v>
      </c>
      <c r="E87" s="135">
        <v>4.672228416433569</v>
      </c>
      <c r="F87" s="13">
        <v>2640</v>
      </c>
      <c r="G87" s="126">
        <v>770</v>
      </c>
      <c r="H87" s="13">
        <v>3410</v>
      </c>
      <c r="I87" s="81">
        <v>1.3017751479289941</v>
      </c>
      <c r="J87" s="108">
        <f t="shared" si="3"/>
        <v>-88.103129470048486</v>
      </c>
    </row>
    <row r="88" spans="1:10" x14ac:dyDescent="0.2">
      <c r="A88" s="10" t="s">
        <v>86</v>
      </c>
      <c r="B88" s="11">
        <v>673</v>
      </c>
      <c r="C88" s="11">
        <v>406</v>
      </c>
      <c r="D88" s="11">
        <v>1079</v>
      </c>
      <c r="E88" s="135">
        <v>0.17588300112799848</v>
      </c>
      <c r="F88" s="13">
        <v>363</v>
      </c>
      <c r="G88" s="126">
        <v>253</v>
      </c>
      <c r="H88" s="13">
        <v>616</v>
      </c>
      <c r="I88" s="81">
        <v>0.23515938156136668</v>
      </c>
      <c r="J88" s="108">
        <f t="shared" si="3"/>
        <v>-42.910101946246527</v>
      </c>
    </row>
    <row r="89" spans="1:10" x14ac:dyDescent="0.2">
      <c r="A89" s="10" t="s">
        <v>87</v>
      </c>
      <c r="B89" s="11">
        <v>1641</v>
      </c>
      <c r="C89" s="11">
        <v>587</v>
      </c>
      <c r="D89" s="11">
        <v>2228</v>
      </c>
      <c r="E89" s="135">
        <v>0.36317639157848064</v>
      </c>
      <c r="F89" s="13">
        <v>429</v>
      </c>
      <c r="G89" s="126">
        <v>86</v>
      </c>
      <c r="H89" s="13">
        <v>515</v>
      </c>
      <c r="I89" s="81">
        <v>0.1966024050391296</v>
      </c>
      <c r="J89" s="108">
        <f t="shared" si="3"/>
        <v>-76.885098743267505</v>
      </c>
    </row>
    <row r="90" spans="1:10" x14ac:dyDescent="0.2">
      <c r="A90" s="10" t="s">
        <v>88</v>
      </c>
      <c r="B90" s="11">
        <v>717</v>
      </c>
      <c r="C90" s="11">
        <v>136</v>
      </c>
      <c r="D90" s="11">
        <v>853</v>
      </c>
      <c r="E90" s="135">
        <v>0.13904374417255116</v>
      </c>
      <c r="F90" s="13">
        <v>70</v>
      </c>
      <c r="G90" s="126">
        <v>23</v>
      </c>
      <c r="H90" s="13">
        <v>93</v>
      </c>
      <c r="I90" s="81">
        <v>3.5502958579881658E-2</v>
      </c>
      <c r="J90" s="108">
        <f t="shared" si="3"/>
        <v>-89.097303634232119</v>
      </c>
    </row>
    <row r="91" spans="1:10" x14ac:dyDescent="0.2">
      <c r="A91" s="10" t="s">
        <v>89</v>
      </c>
      <c r="B91" s="11">
        <v>3016</v>
      </c>
      <c r="C91" s="11">
        <v>363</v>
      </c>
      <c r="D91" s="11">
        <v>3379</v>
      </c>
      <c r="E91" s="135">
        <v>0.55079579315246241</v>
      </c>
      <c r="F91" s="13">
        <v>95</v>
      </c>
      <c r="G91" s="126">
        <v>2</v>
      </c>
      <c r="H91" s="13">
        <v>97</v>
      </c>
      <c r="I91" s="81">
        <v>3.7029967551059362E-2</v>
      </c>
      <c r="J91" s="108">
        <f t="shared" si="3"/>
        <v>-97.129328203610527</v>
      </c>
    </row>
    <row r="92" spans="1:10" x14ac:dyDescent="0.2">
      <c r="A92" s="10" t="s">
        <v>90</v>
      </c>
      <c r="B92" s="11">
        <v>514</v>
      </c>
      <c r="C92" s="11">
        <v>196</v>
      </c>
      <c r="D92" s="11">
        <v>710</v>
      </c>
      <c r="E92" s="135">
        <v>0.1157339488423345</v>
      </c>
      <c r="F92" s="13">
        <v>82</v>
      </c>
      <c r="G92" s="126">
        <v>23</v>
      </c>
      <c r="H92" s="13">
        <v>105</v>
      </c>
      <c r="I92" s="81">
        <v>4.008398549341477E-2</v>
      </c>
      <c r="J92" s="108">
        <f t="shared" si="3"/>
        <v>-85.211267605633793</v>
      </c>
    </row>
    <row r="93" spans="1:10" x14ac:dyDescent="0.2">
      <c r="A93" s="10" t="s">
        <v>91</v>
      </c>
      <c r="B93" s="11">
        <v>17</v>
      </c>
      <c r="C93" s="11">
        <v>4</v>
      </c>
      <c r="D93" s="11">
        <v>21</v>
      </c>
      <c r="E93" s="135">
        <v>3.4231167967451047E-3</v>
      </c>
      <c r="F93" s="13">
        <v>9</v>
      </c>
      <c r="G93" s="126">
        <v>1</v>
      </c>
      <c r="H93" s="13">
        <v>10</v>
      </c>
      <c r="I93" s="81">
        <v>3.8175224279442641E-3</v>
      </c>
      <c r="J93" s="108">
        <f t="shared" si="3"/>
        <v>-52.380952380952387</v>
      </c>
    </row>
    <row r="94" spans="1:10" x14ac:dyDescent="0.2">
      <c r="A94" s="10" t="s">
        <v>92</v>
      </c>
      <c r="B94" s="11">
        <v>114</v>
      </c>
      <c r="C94" s="11">
        <v>41</v>
      </c>
      <c r="D94" s="11">
        <v>155</v>
      </c>
      <c r="E94" s="135">
        <v>2.5265862071213872E-2</v>
      </c>
      <c r="F94" s="13">
        <v>31</v>
      </c>
      <c r="G94" s="126">
        <v>12</v>
      </c>
      <c r="H94" s="13">
        <v>43</v>
      </c>
      <c r="I94" s="81">
        <v>1.6415346440160336E-2</v>
      </c>
      <c r="J94" s="108">
        <f t="shared" si="3"/>
        <v>-72.258064516129025</v>
      </c>
    </row>
    <row r="95" spans="1:10" x14ac:dyDescent="0.2">
      <c r="A95" s="10" t="s">
        <v>93</v>
      </c>
      <c r="B95" s="11">
        <v>290</v>
      </c>
      <c r="C95" s="11">
        <v>53</v>
      </c>
      <c r="D95" s="11">
        <v>343</v>
      </c>
      <c r="E95" s="135">
        <v>5.5910907680170041E-2</v>
      </c>
      <c r="F95" s="13">
        <v>134</v>
      </c>
      <c r="G95" s="126">
        <v>18</v>
      </c>
      <c r="H95" s="13">
        <v>152</v>
      </c>
      <c r="I95" s="81">
        <v>5.8026340904752817E-2</v>
      </c>
      <c r="J95" s="108">
        <f t="shared" si="3"/>
        <v>-55.685131195335281</v>
      </c>
    </row>
    <row r="96" spans="1:10" x14ac:dyDescent="0.2">
      <c r="A96" s="10" t="s">
        <v>94</v>
      </c>
      <c r="B96" s="11">
        <v>12570</v>
      </c>
      <c r="C96" s="11">
        <v>187</v>
      </c>
      <c r="D96" s="11">
        <v>12757</v>
      </c>
      <c r="E96" s="135">
        <v>2.0794619512417767</v>
      </c>
      <c r="F96" s="13">
        <v>277</v>
      </c>
      <c r="G96" s="126">
        <v>112</v>
      </c>
      <c r="H96" s="13">
        <v>389</v>
      </c>
      <c r="I96" s="81">
        <v>0.14850162244703186</v>
      </c>
      <c r="J96" s="108">
        <f t="shared" si="3"/>
        <v>-96.950693736771967</v>
      </c>
    </row>
    <row r="97" spans="1:10" x14ac:dyDescent="0.2">
      <c r="A97" s="10" t="s">
        <v>95</v>
      </c>
      <c r="B97" s="11">
        <v>847</v>
      </c>
      <c r="C97" s="11">
        <v>295</v>
      </c>
      <c r="D97" s="11">
        <v>1142</v>
      </c>
      <c r="E97" s="135">
        <v>0.18615235151823381</v>
      </c>
      <c r="F97" s="13">
        <v>473</v>
      </c>
      <c r="G97" s="126">
        <v>335</v>
      </c>
      <c r="H97" s="13">
        <v>808</v>
      </c>
      <c r="I97" s="81">
        <v>0.30845581217789658</v>
      </c>
      <c r="J97" s="108">
        <f t="shared" si="3"/>
        <v>-29.246935201401055</v>
      </c>
    </row>
    <row r="98" spans="1:10" x14ac:dyDescent="0.2">
      <c r="A98" s="10" t="s">
        <v>96</v>
      </c>
      <c r="B98" s="11">
        <v>968</v>
      </c>
      <c r="C98" s="11">
        <v>91</v>
      </c>
      <c r="D98" s="11">
        <v>1059</v>
      </c>
      <c r="E98" s="135">
        <v>0.17262288989300315</v>
      </c>
      <c r="F98" s="13">
        <v>86</v>
      </c>
      <c r="G98" s="126">
        <v>19</v>
      </c>
      <c r="H98" s="13">
        <v>105</v>
      </c>
      <c r="I98" s="81">
        <v>4.008398549341477E-2</v>
      </c>
      <c r="J98" s="108">
        <f t="shared" si="3"/>
        <v>-90.084985835694056</v>
      </c>
    </row>
    <row r="99" spans="1:10" x14ac:dyDescent="0.2">
      <c r="A99" s="10" t="s">
        <v>97</v>
      </c>
      <c r="B99" s="11">
        <v>179</v>
      </c>
      <c r="C99" s="11">
        <v>32</v>
      </c>
      <c r="D99" s="11">
        <v>211</v>
      </c>
      <c r="E99" s="135">
        <v>3.4394173529200815E-2</v>
      </c>
      <c r="F99" s="13">
        <v>66</v>
      </c>
      <c r="G99" s="126">
        <v>18</v>
      </c>
      <c r="H99" s="13">
        <v>84</v>
      </c>
      <c r="I99" s="81">
        <v>3.206718839473182E-2</v>
      </c>
      <c r="J99" s="108">
        <f t="shared" si="3"/>
        <v>-60.189573459715639</v>
      </c>
    </row>
    <row r="100" spans="1:10" x14ac:dyDescent="0.2">
      <c r="A100" s="10" t="s">
        <v>98</v>
      </c>
      <c r="B100" s="11">
        <v>485</v>
      </c>
      <c r="C100" s="11">
        <v>48</v>
      </c>
      <c r="D100" s="11">
        <v>533</v>
      </c>
      <c r="E100" s="135">
        <v>8.6881964412625759E-2</v>
      </c>
      <c r="F100" s="13">
        <v>26</v>
      </c>
      <c r="G100" s="126">
        <v>64</v>
      </c>
      <c r="H100" s="13">
        <v>90</v>
      </c>
      <c r="I100" s="81">
        <v>3.4357701851498376E-2</v>
      </c>
      <c r="J100" s="108">
        <f t="shared" si="3"/>
        <v>-83.114446529080681</v>
      </c>
    </row>
    <row r="101" spans="1:10" x14ac:dyDescent="0.2">
      <c r="A101" s="10" t="s">
        <v>99</v>
      </c>
      <c r="B101" s="11">
        <v>180</v>
      </c>
      <c r="C101" s="11">
        <v>32</v>
      </c>
      <c r="D101" s="11">
        <v>212</v>
      </c>
      <c r="E101" s="135">
        <v>3.4557179090950581E-2</v>
      </c>
      <c r="F101" s="13">
        <v>38</v>
      </c>
      <c r="G101" s="126">
        <v>8</v>
      </c>
      <c r="H101" s="13">
        <v>46</v>
      </c>
      <c r="I101" s="81">
        <v>1.7560603168543614E-2</v>
      </c>
      <c r="J101" s="108">
        <f t="shared" si="3"/>
        <v>-78.301886792452834</v>
      </c>
    </row>
    <row r="102" spans="1:10" x14ac:dyDescent="0.2">
      <c r="A102" s="10" t="s">
        <v>100</v>
      </c>
      <c r="B102" s="11">
        <v>178</v>
      </c>
      <c r="C102" s="11">
        <v>111</v>
      </c>
      <c r="D102" s="11">
        <v>289</v>
      </c>
      <c r="E102" s="135">
        <v>4.7108607345682632E-2</v>
      </c>
      <c r="F102" s="13">
        <v>23</v>
      </c>
      <c r="G102" s="126">
        <v>20</v>
      </c>
      <c r="H102" s="13">
        <v>43</v>
      </c>
      <c r="I102" s="81">
        <v>1.6415346440160336E-2</v>
      </c>
      <c r="J102" s="108">
        <f t="shared" si="3"/>
        <v>-85.121107266435985</v>
      </c>
    </row>
    <row r="103" spans="1:10" x14ac:dyDescent="0.2">
      <c r="A103" s="25" t="s">
        <v>101</v>
      </c>
      <c r="B103" s="11">
        <v>9896</v>
      </c>
      <c r="C103" s="11">
        <v>2222</v>
      </c>
      <c r="D103" s="11">
        <v>12118</v>
      </c>
      <c r="E103" s="135">
        <v>1.9753013972836753</v>
      </c>
      <c r="F103" s="13">
        <v>6386</v>
      </c>
      <c r="G103" s="126">
        <v>554</v>
      </c>
      <c r="H103" s="13">
        <v>6940</v>
      </c>
      <c r="I103" s="81">
        <v>2.6493605649933194</v>
      </c>
      <c r="J103" s="108">
        <f t="shared" si="3"/>
        <v>-42.729823403201848</v>
      </c>
    </row>
    <row r="104" spans="1:10" s="18" customFormat="1" x14ac:dyDescent="0.2">
      <c r="A104" s="14" t="s">
        <v>35</v>
      </c>
      <c r="B104" s="15"/>
      <c r="C104" s="15"/>
      <c r="D104" s="15"/>
      <c r="E104" s="136"/>
      <c r="F104" s="17"/>
      <c r="G104" s="127"/>
      <c r="H104" s="17"/>
      <c r="I104" s="81"/>
      <c r="J104" s="108"/>
    </row>
    <row r="105" spans="1:10" s="18" customFormat="1" x14ac:dyDescent="0.2">
      <c r="A105" s="23" t="s">
        <v>102</v>
      </c>
      <c r="B105" s="15">
        <v>69</v>
      </c>
      <c r="C105" s="15">
        <v>10</v>
      </c>
      <c r="D105" s="15">
        <v>79</v>
      </c>
      <c r="E105" s="136">
        <v>1.2877439378231584E-2</v>
      </c>
      <c r="F105" s="17">
        <v>62</v>
      </c>
      <c r="G105" s="127">
        <v>12</v>
      </c>
      <c r="H105" s="17">
        <v>74</v>
      </c>
      <c r="I105" s="81">
        <v>2.8249665966787553E-2</v>
      </c>
      <c r="J105" s="108">
        <f t="shared" si="3"/>
        <v>-6.3291139240506329</v>
      </c>
    </row>
    <row r="106" spans="1:10" s="18" customFormat="1" x14ac:dyDescent="0.2">
      <c r="A106" s="23" t="s">
        <v>103</v>
      </c>
      <c r="B106" s="15">
        <v>20</v>
      </c>
      <c r="C106" s="15">
        <v>9</v>
      </c>
      <c r="D106" s="15">
        <v>29</v>
      </c>
      <c r="E106" s="136">
        <v>4.7271612907432399E-3</v>
      </c>
      <c r="F106" s="17">
        <v>15</v>
      </c>
      <c r="G106" s="127">
        <v>8</v>
      </c>
      <c r="H106" s="17">
        <v>23</v>
      </c>
      <c r="I106" s="81">
        <v>8.7803015842718071E-3</v>
      </c>
      <c r="J106" s="108">
        <f t="shared" si="3"/>
        <v>-20.689655172413794</v>
      </c>
    </row>
    <row r="107" spans="1:10" s="18" customFormat="1" x14ac:dyDescent="0.2">
      <c r="A107" s="23" t="s">
        <v>104</v>
      </c>
      <c r="B107" s="15">
        <v>79</v>
      </c>
      <c r="C107" s="15">
        <v>22</v>
      </c>
      <c r="D107" s="15">
        <v>101</v>
      </c>
      <c r="E107" s="136">
        <v>1.6463561736726456E-2</v>
      </c>
      <c r="F107" s="17">
        <v>50</v>
      </c>
      <c r="G107" s="127">
        <v>12</v>
      </c>
      <c r="H107" s="17">
        <v>62</v>
      </c>
      <c r="I107" s="81">
        <v>2.3668639053254437E-2</v>
      </c>
      <c r="J107" s="108">
        <f t="shared" si="3"/>
        <v>-38.613861386138616</v>
      </c>
    </row>
    <row r="108" spans="1:10" s="18" customFormat="1" x14ac:dyDescent="0.2">
      <c r="A108" s="23" t="s">
        <v>105</v>
      </c>
      <c r="B108" s="15">
        <v>216</v>
      </c>
      <c r="C108" s="15">
        <v>95</v>
      </c>
      <c r="D108" s="15">
        <v>311</v>
      </c>
      <c r="E108" s="136">
        <v>5.0694729704177509E-2</v>
      </c>
      <c r="F108" s="17">
        <v>73</v>
      </c>
      <c r="G108" s="127">
        <v>12</v>
      </c>
      <c r="H108" s="17">
        <v>85</v>
      </c>
      <c r="I108" s="81">
        <v>3.2448940637526243E-2</v>
      </c>
      <c r="J108" s="108">
        <f t="shared" si="3"/>
        <v>-72.668810289389057</v>
      </c>
    </row>
    <row r="109" spans="1:10" s="18" customFormat="1" x14ac:dyDescent="0.2">
      <c r="A109" s="23" t="s">
        <v>106</v>
      </c>
      <c r="B109" s="15">
        <v>181</v>
      </c>
      <c r="C109" s="15">
        <v>33</v>
      </c>
      <c r="D109" s="15">
        <v>214</v>
      </c>
      <c r="E109" s="136">
        <v>3.4883190214450119E-2</v>
      </c>
      <c r="F109" s="17">
        <v>85</v>
      </c>
      <c r="G109" s="127">
        <v>10</v>
      </c>
      <c r="H109" s="17">
        <v>95</v>
      </c>
      <c r="I109" s="81">
        <v>3.626646306547051E-2</v>
      </c>
      <c r="J109" s="108">
        <f t="shared" si="3"/>
        <v>-55.607476635514018</v>
      </c>
    </row>
    <row r="110" spans="1:10" s="18" customFormat="1" x14ac:dyDescent="0.2">
      <c r="A110" s="23" t="s">
        <v>107</v>
      </c>
      <c r="B110" s="15">
        <v>51</v>
      </c>
      <c r="C110" s="15">
        <v>16</v>
      </c>
      <c r="D110" s="15">
        <v>67</v>
      </c>
      <c r="E110" s="136">
        <v>1.0921372637234382E-2</v>
      </c>
      <c r="F110" s="17">
        <v>38</v>
      </c>
      <c r="G110" s="127">
        <v>2</v>
      </c>
      <c r="H110" s="17">
        <v>40</v>
      </c>
      <c r="I110" s="81">
        <v>1.5270089711777056E-2</v>
      </c>
      <c r="J110" s="108">
        <f t="shared" si="3"/>
        <v>-40.298507462686565</v>
      </c>
    </row>
    <row r="111" spans="1:10" s="18" customFormat="1" x14ac:dyDescent="0.2">
      <c r="A111" s="23" t="s">
        <v>108</v>
      </c>
      <c r="B111" s="15">
        <v>88</v>
      </c>
      <c r="C111" s="15">
        <v>21</v>
      </c>
      <c r="D111" s="15">
        <v>109</v>
      </c>
      <c r="E111" s="136">
        <v>1.7767606230724594E-2</v>
      </c>
      <c r="F111" s="17">
        <v>43</v>
      </c>
      <c r="G111" s="127">
        <v>11</v>
      </c>
      <c r="H111" s="17">
        <v>54</v>
      </c>
      <c r="I111" s="81">
        <v>2.0614621110899029E-2</v>
      </c>
      <c r="J111" s="108">
        <f t="shared" si="3"/>
        <v>-50.458715596330272</v>
      </c>
    </row>
    <row r="112" spans="1:10" s="18" customFormat="1" x14ac:dyDescent="0.2">
      <c r="A112" s="23" t="s">
        <v>109</v>
      </c>
      <c r="B112" s="15">
        <v>6117</v>
      </c>
      <c r="C112" s="15">
        <v>1217</v>
      </c>
      <c r="D112" s="15">
        <v>7334</v>
      </c>
      <c r="E112" s="136">
        <v>1.1954827898727904</v>
      </c>
      <c r="F112" s="17">
        <v>4069</v>
      </c>
      <c r="G112" s="127">
        <v>123</v>
      </c>
      <c r="H112" s="17">
        <v>4192</v>
      </c>
      <c r="I112" s="81">
        <v>1.6003054017942355</v>
      </c>
      <c r="J112" s="108">
        <f t="shared" si="3"/>
        <v>-42.841559858194714</v>
      </c>
    </row>
    <row r="113" spans="1:10" s="18" customFormat="1" x14ac:dyDescent="0.2">
      <c r="A113" s="23" t="s">
        <v>110</v>
      </c>
      <c r="B113" s="15">
        <v>3030</v>
      </c>
      <c r="C113" s="15">
        <v>783</v>
      </c>
      <c r="D113" s="15">
        <v>3813</v>
      </c>
      <c r="E113" s="136">
        <v>0.62154020695186118</v>
      </c>
      <c r="F113" s="17">
        <v>1939</v>
      </c>
      <c r="G113" s="127">
        <v>358</v>
      </c>
      <c r="H113" s="17">
        <v>2297</v>
      </c>
      <c r="I113" s="81">
        <v>0.8768849016987974</v>
      </c>
      <c r="J113" s="108">
        <f t="shared" si="3"/>
        <v>-39.758720167846839</v>
      </c>
    </row>
    <row r="114" spans="1:10" s="18" customFormat="1" x14ac:dyDescent="0.2">
      <c r="A114" s="23" t="s">
        <v>111</v>
      </c>
      <c r="B114" s="15">
        <v>45</v>
      </c>
      <c r="C114" s="15">
        <v>16</v>
      </c>
      <c r="D114" s="15">
        <v>61</v>
      </c>
      <c r="E114" s="136">
        <v>9.9433392667357817E-3</v>
      </c>
      <c r="F114" s="17">
        <v>12</v>
      </c>
      <c r="G114" s="127">
        <v>6</v>
      </c>
      <c r="H114" s="17">
        <v>18</v>
      </c>
      <c r="I114" s="81">
        <v>6.8715403702996752E-3</v>
      </c>
      <c r="J114" s="108">
        <f t="shared" si="3"/>
        <v>-70.491803278688522</v>
      </c>
    </row>
    <row r="115" spans="1:10" x14ac:dyDescent="0.2">
      <c r="A115" s="10" t="s">
        <v>112</v>
      </c>
      <c r="B115" s="11">
        <v>106</v>
      </c>
      <c r="C115" s="11">
        <v>29</v>
      </c>
      <c r="D115" s="11">
        <v>135</v>
      </c>
      <c r="E115" s="135">
        <v>2.2005750836218529E-2</v>
      </c>
      <c r="F115" s="13">
        <v>20</v>
      </c>
      <c r="G115" s="126">
        <v>0</v>
      </c>
      <c r="H115" s="13">
        <v>20</v>
      </c>
      <c r="I115" s="81">
        <v>7.6350448558885281E-3</v>
      </c>
      <c r="J115" s="108">
        <f t="shared" si="3"/>
        <v>-85.18518518518519</v>
      </c>
    </row>
    <row r="116" spans="1:10" s="1" customFormat="1" ht="13.5" x14ac:dyDescent="0.25">
      <c r="A116" s="20" t="s">
        <v>113</v>
      </c>
      <c r="B116" s="6">
        <v>7015</v>
      </c>
      <c r="C116" s="6">
        <v>752</v>
      </c>
      <c r="D116" s="6">
        <v>7767</v>
      </c>
      <c r="E116" s="134">
        <v>1.2660641981104397</v>
      </c>
      <c r="F116" s="8">
        <v>499</v>
      </c>
      <c r="G116" s="128">
        <v>163</v>
      </c>
      <c r="H116" s="8">
        <v>662</v>
      </c>
      <c r="I116" s="82">
        <v>0.25271998472991025</v>
      </c>
      <c r="J116" s="109">
        <f t="shared" si="3"/>
        <v>-91.476760654049187</v>
      </c>
    </row>
    <row r="117" spans="1:10" x14ac:dyDescent="0.2">
      <c r="A117" s="10" t="s">
        <v>114</v>
      </c>
      <c r="B117" s="11">
        <v>6372</v>
      </c>
      <c r="C117" s="11">
        <v>661</v>
      </c>
      <c r="D117" s="11">
        <v>7033</v>
      </c>
      <c r="E117" s="135">
        <v>1.1464181157861106</v>
      </c>
      <c r="F117" s="13">
        <v>396</v>
      </c>
      <c r="G117" s="126">
        <v>134</v>
      </c>
      <c r="H117" s="13">
        <v>530</v>
      </c>
      <c r="I117" s="81">
        <v>0.202328688681046</v>
      </c>
      <c r="J117" s="108">
        <f t="shared" si="3"/>
        <v>-92.46409782454144</v>
      </c>
    </row>
    <row r="118" spans="1:10" x14ac:dyDescent="0.2">
      <c r="A118" s="10" t="s">
        <v>115</v>
      </c>
      <c r="B118" s="11">
        <v>296</v>
      </c>
      <c r="C118" s="11">
        <v>30</v>
      </c>
      <c r="D118" s="11">
        <v>326</v>
      </c>
      <c r="E118" s="135">
        <v>5.3139813130424013E-2</v>
      </c>
      <c r="F118" s="13">
        <v>33</v>
      </c>
      <c r="G118" s="126">
        <v>15</v>
      </c>
      <c r="H118" s="13">
        <v>48</v>
      </c>
      <c r="I118" s="81">
        <v>1.832410765413247E-2</v>
      </c>
      <c r="J118" s="108">
        <f t="shared" si="3"/>
        <v>-85.276073619631902</v>
      </c>
    </row>
    <row r="119" spans="1:10" x14ac:dyDescent="0.2">
      <c r="A119" s="10" t="s">
        <v>116</v>
      </c>
      <c r="B119" s="11">
        <v>347</v>
      </c>
      <c r="C119" s="11">
        <v>61</v>
      </c>
      <c r="D119" s="11">
        <v>408</v>
      </c>
      <c r="E119" s="135">
        <v>6.6506269193904899E-2</v>
      </c>
      <c r="F119" s="13">
        <v>70</v>
      </c>
      <c r="G119" s="126">
        <v>14</v>
      </c>
      <c r="H119" s="13">
        <v>84</v>
      </c>
      <c r="I119" s="81">
        <v>3.206718839473182E-2</v>
      </c>
      <c r="J119" s="108">
        <f t="shared" si="3"/>
        <v>-79.411764705882348</v>
      </c>
    </row>
    <row r="120" spans="1:10" s="1" customFormat="1" ht="15.75" customHeight="1" x14ac:dyDescent="0.25">
      <c r="A120" s="20" t="s">
        <v>117</v>
      </c>
      <c r="B120" s="6">
        <v>8714</v>
      </c>
      <c r="C120" s="6">
        <v>1681</v>
      </c>
      <c r="D120" s="6">
        <v>10395</v>
      </c>
      <c r="E120" s="134">
        <v>1.694442814388827</v>
      </c>
      <c r="F120" s="8">
        <v>2771</v>
      </c>
      <c r="G120" s="128">
        <v>480</v>
      </c>
      <c r="H120" s="8">
        <v>3251</v>
      </c>
      <c r="I120" s="82">
        <v>1.2410765413246803</v>
      </c>
      <c r="J120" s="109">
        <f t="shared" si="3"/>
        <v>-68.725348725348724</v>
      </c>
    </row>
    <row r="121" spans="1:10" x14ac:dyDescent="0.2">
      <c r="A121" s="10" t="s">
        <v>118</v>
      </c>
      <c r="B121" s="11">
        <v>1398</v>
      </c>
      <c r="C121" s="11">
        <v>242</v>
      </c>
      <c r="D121" s="11">
        <v>1640</v>
      </c>
      <c r="E121" s="135">
        <v>0.26732912126961772</v>
      </c>
      <c r="F121" s="13">
        <v>106</v>
      </c>
      <c r="G121" s="126">
        <v>23</v>
      </c>
      <c r="H121" s="13">
        <v>129</v>
      </c>
      <c r="I121" s="81">
        <v>4.9246039320481008E-2</v>
      </c>
      <c r="J121" s="108">
        <f t="shared" si="3"/>
        <v>-92.134146341463421</v>
      </c>
    </row>
    <row r="122" spans="1:10" ht="13.5" customHeight="1" x14ac:dyDescent="0.2">
      <c r="A122" s="10" t="s">
        <v>119</v>
      </c>
      <c r="B122" s="11">
        <v>2650</v>
      </c>
      <c r="C122" s="11">
        <v>515</v>
      </c>
      <c r="D122" s="11">
        <v>3165</v>
      </c>
      <c r="E122" s="135">
        <v>0.51591260293801222</v>
      </c>
      <c r="F122" s="13">
        <v>1108</v>
      </c>
      <c r="G122" s="126">
        <v>183</v>
      </c>
      <c r="H122" s="13">
        <v>1291</v>
      </c>
      <c r="I122" s="81">
        <v>0.49284214544760452</v>
      </c>
      <c r="J122" s="108">
        <f t="shared" si="3"/>
        <v>-59.210110584518169</v>
      </c>
    </row>
    <row r="123" spans="1:10" x14ac:dyDescent="0.2">
      <c r="A123" s="10" t="s">
        <v>120</v>
      </c>
      <c r="B123" s="11">
        <v>3504</v>
      </c>
      <c r="C123" s="11">
        <v>595</v>
      </c>
      <c r="D123" s="11">
        <v>4099</v>
      </c>
      <c r="E123" s="135">
        <v>0.6681597976122946</v>
      </c>
      <c r="F123" s="13">
        <v>1414</v>
      </c>
      <c r="G123" s="126">
        <v>228</v>
      </c>
      <c r="H123" s="13">
        <v>1642</v>
      </c>
      <c r="I123" s="81">
        <v>0.62683718266844823</v>
      </c>
      <c r="J123" s="108">
        <f t="shared" si="3"/>
        <v>-59.941449133935109</v>
      </c>
    </row>
    <row r="124" spans="1:10" x14ac:dyDescent="0.2">
      <c r="A124" s="10" t="s">
        <v>121</v>
      </c>
      <c r="B124" s="11">
        <v>1162</v>
      </c>
      <c r="C124" s="11">
        <v>329</v>
      </c>
      <c r="D124" s="11">
        <v>1491</v>
      </c>
      <c r="E124" s="135">
        <v>0.24304129256890245</v>
      </c>
      <c r="F124" s="13">
        <v>143</v>
      </c>
      <c r="G124" s="126">
        <v>46</v>
      </c>
      <c r="H124" s="13">
        <v>189</v>
      </c>
      <c r="I124" s="81">
        <v>7.2151173888146597E-2</v>
      </c>
      <c r="J124" s="108">
        <f t="shared" si="3"/>
        <v>-87.323943661971825</v>
      </c>
    </row>
    <row r="125" spans="1:10" s="1" customFormat="1" ht="13.5" x14ac:dyDescent="0.25">
      <c r="A125" s="26" t="s">
        <v>122</v>
      </c>
      <c r="B125" s="27">
        <v>194</v>
      </c>
      <c r="C125" s="27">
        <v>50</v>
      </c>
      <c r="D125" s="27">
        <v>244</v>
      </c>
      <c r="E125" s="137">
        <v>3.9773357066943127E-2</v>
      </c>
      <c r="F125" s="29">
        <v>128</v>
      </c>
      <c r="G125" s="129">
        <v>41</v>
      </c>
      <c r="H125" s="29">
        <v>169</v>
      </c>
      <c r="I125" s="82">
        <v>6.4516129032258063E-2</v>
      </c>
      <c r="J125" s="114">
        <f t="shared" si="3"/>
        <v>-30.737704918032787</v>
      </c>
    </row>
    <row r="126" spans="1:10" s="4" customFormat="1" ht="26.25" customHeight="1" x14ac:dyDescent="0.2">
      <c r="A126" s="30" t="s">
        <v>123</v>
      </c>
      <c r="B126" s="31">
        <v>511207</v>
      </c>
      <c r="C126" s="31">
        <v>102269</v>
      </c>
      <c r="D126" s="31">
        <v>613476</v>
      </c>
      <c r="E126" s="111">
        <v>100</v>
      </c>
      <c r="F126" s="32">
        <v>209548</v>
      </c>
      <c r="G126" s="32">
        <v>52402</v>
      </c>
      <c r="H126" s="32">
        <v>261950</v>
      </c>
      <c r="I126" s="111">
        <v>100</v>
      </c>
      <c r="J126" s="110">
        <f t="shared" si="3"/>
        <v>-57.300693099648555</v>
      </c>
    </row>
    <row r="127" spans="1:10" s="4" customFormat="1" ht="9" customHeight="1" x14ac:dyDescent="0.2">
      <c r="A127" s="33"/>
      <c r="B127" s="3"/>
      <c r="C127" s="3"/>
      <c r="D127" s="3"/>
      <c r="E127" s="3"/>
      <c r="F127" s="3"/>
    </row>
    <row r="128" spans="1:10" ht="14.25" x14ac:dyDescent="0.2">
      <c r="A128" s="34" t="s">
        <v>124</v>
      </c>
      <c r="B128" s="35"/>
      <c r="C128" s="35"/>
      <c r="D128" s="35"/>
      <c r="E128" s="35"/>
      <c r="F128" s="35"/>
    </row>
    <row r="129" spans="1:6" ht="14.25" x14ac:dyDescent="0.2">
      <c r="A129" s="34" t="s">
        <v>125</v>
      </c>
      <c r="B129" s="36"/>
      <c r="C129" s="36"/>
      <c r="D129" s="36"/>
      <c r="E129" s="36"/>
      <c r="F129" s="36"/>
    </row>
    <row r="130" spans="1:6" ht="14.25" x14ac:dyDescent="0.2">
      <c r="A130" s="34" t="s">
        <v>126</v>
      </c>
    </row>
    <row r="131" spans="1:6" ht="14.25" x14ac:dyDescent="0.2">
      <c r="A131" s="34" t="s">
        <v>127</v>
      </c>
    </row>
    <row r="132" spans="1:6" ht="14.25" x14ac:dyDescent="0.2">
      <c r="A132" s="34" t="s">
        <v>128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M3" sqref="M3:M125"/>
    </sheetView>
  </sheetViews>
  <sheetFormatPr defaultRowHeight="15" x14ac:dyDescent="0.25"/>
  <cols>
    <col min="1" max="1" width="29.28515625" customWidth="1"/>
    <col min="2" max="2" width="11.140625" customWidth="1"/>
    <col min="3" max="3" width="10" customWidth="1"/>
    <col min="4" max="4" width="10.140625" customWidth="1"/>
    <col min="5" max="6" width="8.7109375" style="37" customWidth="1"/>
    <col min="7" max="7" width="16.42578125" customWidth="1"/>
    <col min="8" max="8" width="7" customWidth="1"/>
    <col min="12" max="12" width="9.140625" style="37"/>
  </cols>
  <sheetData>
    <row r="1" spans="1:13" ht="44.25" customHeight="1" x14ac:dyDescent="0.25">
      <c r="A1" s="118" t="s">
        <v>1</v>
      </c>
      <c r="B1" s="120" t="s">
        <v>132</v>
      </c>
      <c r="C1" s="116"/>
      <c r="D1" s="116"/>
      <c r="E1" s="116"/>
      <c r="F1" s="116"/>
      <c r="G1" s="116"/>
      <c r="H1" s="115" t="s">
        <v>133</v>
      </c>
      <c r="I1" s="116"/>
      <c r="J1" s="116"/>
      <c r="K1" s="116"/>
      <c r="L1" s="116"/>
      <c r="M1" s="117"/>
    </row>
    <row r="2" spans="1:13" ht="25.5" x14ac:dyDescent="0.25">
      <c r="A2" s="119"/>
      <c r="B2" s="70" t="s">
        <v>129</v>
      </c>
      <c r="C2" s="71" t="s">
        <v>130</v>
      </c>
      <c r="D2" s="72" t="s">
        <v>131</v>
      </c>
      <c r="E2" s="75">
        <v>43831</v>
      </c>
      <c r="F2" s="75">
        <v>43862</v>
      </c>
      <c r="G2" s="73" t="s">
        <v>141</v>
      </c>
      <c r="H2" s="70" t="s">
        <v>129</v>
      </c>
      <c r="I2" s="71" t="s">
        <v>130</v>
      </c>
      <c r="J2" s="72" t="s">
        <v>131</v>
      </c>
      <c r="K2" s="75">
        <v>43831</v>
      </c>
      <c r="L2" s="75">
        <v>43862</v>
      </c>
      <c r="M2" s="74" t="s">
        <v>142</v>
      </c>
    </row>
    <row r="3" spans="1:13" x14ac:dyDescent="0.25">
      <c r="A3" s="38" t="s">
        <v>3</v>
      </c>
      <c r="B3" s="39">
        <v>80186</v>
      </c>
      <c r="C3" s="60">
        <v>85423</v>
      </c>
      <c r="D3" s="39">
        <v>83202</v>
      </c>
      <c r="E3" s="76">
        <v>73266</v>
      </c>
      <c r="F3" s="6">
        <v>76086</v>
      </c>
      <c r="G3" s="66">
        <f>B3+C3+D3+E3+F3</f>
        <v>398163</v>
      </c>
      <c r="H3" s="82">
        <f>(B3/B125)*100</f>
        <v>63.215735740470656</v>
      </c>
      <c r="I3" s="82">
        <f>(C3/119335)*100</f>
        <v>71.582519797209528</v>
      </c>
      <c r="J3" s="82">
        <f>(D3/143794)*100</f>
        <v>57.861941388375037</v>
      </c>
      <c r="K3" s="82">
        <f>(E3/121233)*100</f>
        <v>60.434040236569253</v>
      </c>
      <c r="L3" s="82">
        <f>(F3/102269)*100</f>
        <v>74.397911390548458</v>
      </c>
      <c r="M3" s="82">
        <f>(G3/613476)*100</f>
        <v>64.902783482972438</v>
      </c>
    </row>
    <row r="4" spans="1:13" x14ac:dyDescent="0.25">
      <c r="A4" s="40" t="s">
        <v>4</v>
      </c>
      <c r="B4" s="41">
        <v>1204</v>
      </c>
      <c r="C4" s="61">
        <v>2661</v>
      </c>
      <c r="D4" s="41">
        <v>2137</v>
      </c>
      <c r="E4" s="77">
        <v>2353</v>
      </c>
      <c r="F4" s="11">
        <v>2377</v>
      </c>
      <c r="G4" s="77">
        <f>B4+C4+D4+E4+F4</f>
        <v>10732</v>
      </c>
      <c r="H4" s="81">
        <f>(B4/B125)*100</f>
        <v>0.94918995624581182</v>
      </c>
      <c r="I4" s="81">
        <f>(C4/119335)*100</f>
        <v>2.2298571249004904</v>
      </c>
      <c r="J4" s="81">
        <f>(D4/143794)*100</f>
        <v>1.486153803357581</v>
      </c>
      <c r="K4" s="81">
        <f t="shared" ref="K4:K67" si="0">(E4/121233)*100</f>
        <v>1.9408906815800979</v>
      </c>
      <c r="L4" s="81">
        <f>(F4/102269)*100</f>
        <v>2.3242624842327588</v>
      </c>
      <c r="M4" s="81">
        <f>(G4/613476)*100</f>
        <v>1.7493756886984984</v>
      </c>
    </row>
    <row r="5" spans="1:13" x14ac:dyDescent="0.25">
      <c r="A5" s="40" t="s">
        <v>5</v>
      </c>
      <c r="B5" s="41">
        <v>1932</v>
      </c>
      <c r="C5" s="61">
        <v>1600</v>
      </c>
      <c r="D5" s="41">
        <v>1693</v>
      </c>
      <c r="E5" s="77">
        <v>962</v>
      </c>
      <c r="F5" s="11">
        <v>854</v>
      </c>
      <c r="G5" s="77">
        <f t="shared" ref="G5:G41" si="1">B5+C5+D5+E5+F5</f>
        <v>7041</v>
      </c>
      <c r="H5" s="81">
        <f>(B5/B125)*100</f>
        <v>1.5231187669990935</v>
      </c>
      <c r="I5" s="81">
        <f>(C5/119335)*100</f>
        <v>1.3407633971592576</v>
      </c>
      <c r="J5" s="81">
        <f>(D5/143794)*100</f>
        <v>1.1773787501564739</v>
      </c>
      <c r="K5" s="81">
        <f t="shared" si="0"/>
        <v>0.79351331733108976</v>
      </c>
      <c r="L5" s="81">
        <f t="shared" ref="L5:L68" si="2">(F5/102269)*100</f>
        <v>0.83505265525232486</v>
      </c>
      <c r="M5" s="81">
        <f t="shared" ref="M5:M68" si="3">(G5/613476)*100</f>
        <v>1.1477221602801089</v>
      </c>
    </row>
    <row r="6" spans="1:13" x14ac:dyDescent="0.25">
      <c r="A6" s="40" t="s">
        <v>6</v>
      </c>
      <c r="B6" s="41">
        <v>92</v>
      </c>
      <c r="C6" s="61">
        <v>158</v>
      </c>
      <c r="D6" s="41">
        <v>263</v>
      </c>
      <c r="E6" s="77">
        <v>360</v>
      </c>
      <c r="F6" s="11">
        <v>243</v>
      </c>
      <c r="G6" s="77">
        <f t="shared" si="1"/>
        <v>1116</v>
      </c>
      <c r="H6" s="81">
        <f>(B6/B125)*100</f>
        <v>7.2529465095194923E-2</v>
      </c>
      <c r="I6" s="81">
        <f>(C6/119335)*100</f>
        <v>0.13240038546947669</v>
      </c>
      <c r="J6" s="81">
        <f>(D6/143794)*100</f>
        <v>0.18290053827002517</v>
      </c>
      <c r="K6" s="81">
        <f t="shared" si="0"/>
        <v>0.29694885056049097</v>
      </c>
      <c r="L6" s="81">
        <f t="shared" si="2"/>
        <v>0.23760865951559124</v>
      </c>
      <c r="M6" s="81">
        <f t="shared" si="3"/>
        <v>0.18191420691273985</v>
      </c>
    </row>
    <row r="7" spans="1:13" x14ac:dyDescent="0.25">
      <c r="A7" s="40" t="s">
        <v>7</v>
      </c>
      <c r="B7" s="41">
        <v>956</v>
      </c>
      <c r="C7" s="61">
        <v>1494</v>
      </c>
      <c r="D7" s="41">
        <v>1483</v>
      </c>
      <c r="E7" s="77">
        <v>1881</v>
      </c>
      <c r="F7" s="11">
        <v>2819</v>
      </c>
      <c r="G7" s="77">
        <f t="shared" si="1"/>
        <v>8633</v>
      </c>
      <c r="H7" s="81">
        <f>(B7/B125)*100</f>
        <v>0.7536757459891994</v>
      </c>
      <c r="I7" s="81">
        <f>(C7/119335)*100</f>
        <v>1.2519378220974569</v>
      </c>
      <c r="J7" s="81">
        <f>(D7/143794)*100</f>
        <v>1.0313364952640582</v>
      </c>
      <c r="K7" s="81">
        <f t="shared" si="0"/>
        <v>1.5515577441785653</v>
      </c>
      <c r="L7" s="81">
        <f t="shared" si="2"/>
        <v>2.7564560130635871</v>
      </c>
      <c r="M7" s="81">
        <f t="shared" si="3"/>
        <v>1.4072270145857375</v>
      </c>
    </row>
    <row r="8" spans="1:13" x14ac:dyDescent="0.25">
      <c r="A8" s="40" t="s">
        <v>8</v>
      </c>
      <c r="B8" s="41">
        <v>82</v>
      </c>
      <c r="C8" s="61">
        <v>138</v>
      </c>
      <c r="D8" s="41">
        <v>121</v>
      </c>
      <c r="E8" s="77">
        <v>151</v>
      </c>
      <c r="F8" s="11">
        <v>93</v>
      </c>
      <c r="G8" s="77">
        <f t="shared" si="1"/>
        <v>585</v>
      </c>
      <c r="H8" s="81">
        <f>(B8/B125)*100</f>
        <v>6.4645827584847645E-2</v>
      </c>
      <c r="I8" s="81">
        <f>(C8/119335)*100</f>
        <v>0.11564084300498598</v>
      </c>
      <c r="J8" s="81">
        <f>(D8/143794)*100</f>
        <v>8.4148156390391804E-2</v>
      </c>
      <c r="K8" s="81">
        <f t="shared" si="0"/>
        <v>0.12455354565176148</v>
      </c>
      <c r="L8" s="81">
        <f t="shared" si="2"/>
        <v>9.0936647468929974E-2</v>
      </c>
      <c r="M8" s="81">
        <f t="shared" si="3"/>
        <v>9.5358253623613637E-2</v>
      </c>
    </row>
    <row r="9" spans="1:13" x14ac:dyDescent="0.25">
      <c r="A9" s="40" t="s">
        <v>9</v>
      </c>
      <c r="B9" s="41">
        <v>958</v>
      </c>
      <c r="C9" s="61">
        <v>545</v>
      </c>
      <c r="D9" s="41">
        <v>456</v>
      </c>
      <c r="E9" s="77">
        <v>751</v>
      </c>
      <c r="F9" s="11">
        <v>1294</v>
      </c>
      <c r="G9" s="77">
        <f t="shared" si="1"/>
        <v>4004</v>
      </c>
      <c r="H9" s="81">
        <f>(B9/B125)*100</f>
        <v>0.75525247349126889</v>
      </c>
      <c r="I9" s="81">
        <f>(C9/119335)*100</f>
        <v>0.45669753215737208</v>
      </c>
      <c r="J9" s="81">
        <f>(D9/143794)*100</f>
        <v>0.31712032490924513</v>
      </c>
      <c r="K9" s="81">
        <f t="shared" si="0"/>
        <v>0.61946829658591307</v>
      </c>
      <c r="L9" s="81">
        <f t="shared" si="2"/>
        <v>1.2652905572558644</v>
      </c>
      <c r="M9" s="81">
        <f t="shared" si="3"/>
        <v>0.65267426924606664</v>
      </c>
    </row>
    <row r="10" spans="1:13" x14ac:dyDescent="0.25">
      <c r="A10" s="40" t="s">
        <v>10</v>
      </c>
      <c r="B10" s="41">
        <v>88</v>
      </c>
      <c r="C10" s="61">
        <v>143</v>
      </c>
      <c r="D10" s="41">
        <v>190</v>
      </c>
      <c r="E10" s="77">
        <v>160</v>
      </c>
      <c r="F10" s="11">
        <v>203</v>
      </c>
      <c r="G10" s="77">
        <f t="shared" si="1"/>
        <v>784</v>
      </c>
      <c r="H10" s="81">
        <f>(B10/B125)*100</f>
        <v>6.9376010091056012E-2</v>
      </c>
      <c r="I10" s="81">
        <f>(C10/119335)*100</f>
        <v>0.11983072862110865</v>
      </c>
      <c r="J10" s="81">
        <f>(D10/143794)*100</f>
        <v>0.13213346871218548</v>
      </c>
      <c r="K10" s="81">
        <f t="shared" si="0"/>
        <v>0.13197726691577374</v>
      </c>
      <c r="L10" s="81">
        <f t="shared" si="2"/>
        <v>0.19849612296981489</v>
      </c>
      <c r="M10" s="81">
        <f t="shared" si="3"/>
        <v>0.12779636041181727</v>
      </c>
    </row>
    <row r="11" spans="1:13" x14ac:dyDescent="0.25">
      <c r="A11" s="40" t="s">
        <v>11</v>
      </c>
      <c r="B11" s="41">
        <v>322</v>
      </c>
      <c r="C11" s="61">
        <v>586</v>
      </c>
      <c r="D11" s="41">
        <v>670</v>
      </c>
      <c r="E11" s="77">
        <v>653</v>
      </c>
      <c r="F11" s="11">
        <v>660</v>
      </c>
      <c r="G11" s="77">
        <f t="shared" si="1"/>
        <v>2891</v>
      </c>
      <c r="H11" s="81">
        <f>(B11/B125)*100</f>
        <v>0.2538531278331822</v>
      </c>
      <c r="I11" s="81">
        <f>(C11/119335)*100</f>
        <v>0.49105459420957803</v>
      </c>
      <c r="J11" s="81">
        <f>(D11/143794)*100</f>
        <v>0.46594433703770666</v>
      </c>
      <c r="K11" s="81">
        <f t="shared" si="0"/>
        <v>0.5386322206000016</v>
      </c>
      <c r="L11" s="81">
        <f t="shared" si="2"/>
        <v>0.64535685300530954</v>
      </c>
      <c r="M11" s="81">
        <f t="shared" si="3"/>
        <v>0.4712490790185761</v>
      </c>
    </row>
    <row r="12" spans="1:13" x14ac:dyDescent="0.25">
      <c r="A12" s="40" t="s">
        <v>12</v>
      </c>
      <c r="B12" s="41">
        <v>30829</v>
      </c>
      <c r="C12" s="61">
        <v>32357</v>
      </c>
      <c r="D12" s="41">
        <v>33034</v>
      </c>
      <c r="E12" s="77">
        <v>28191</v>
      </c>
      <c r="F12" s="11">
        <v>32907</v>
      </c>
      <c r="G12" s="77">
        <f t="shared" si="1"/>
        <v>157318</v>
      </c>
      <c r="H12" s="81">
        <f>(B12/B125)*100</f>
        <v>24.304466080649611</v>
      </c>
      <c r="I12" s="81">
        <f>(C12/119335)*100</f>
        <v>27.114425776176311</v>
      </c>
      <c r="J12" s="81">
        <f>(D12/143794)*100</f>
        <v>22.973142133885975</v>
      </c>
      <c r="K12" s="81">
        <f t="shared" si="0"/>
        <v>23.253569572641112</v>
      </c>
      <c r="L12" s="81">
        <f t="shared" si="2"/>
        <v>32.176906002796542</v>
      </c>
      <c r="M12" s="81">
        <f t="shared" si="3"/>
        <v>25.64370896334983</v>
      </c>
    </row>
    <row r="13" spans="1:13" x14ac:dyDescent="0.25">
      <c r="A13" s="40" t="s">
        <v>13</v>
      </c>
      <c r="B13" s="41">
        <v>11031</v>
      </c>
      <c r="C13" s="61">
        <v>12699</v>
      </c>
      <c r="D13" s="41">
        <v>8980</v>
      </c>
      <c r="E13" s="77">
        <v>8929</v>
      </c>
      <c r="F13" s="11">
        <v>9101</v>
      </c>
      <c r="G13" s="77">
        <f t="shared" si="1"/>
        <v>50740</v>
      </c>
      <c r="H13" s="81">
        <f>(B13/B125)*100</f>
        <v>8.6964405376640777</v>
      </c>
      <c r="I13" s="81">
        <f>(C13/119335)*100</f>
        <v>10.641471487828383</v>
      </c>
      <c r="J13" s="81">
        <f>(D13/143794)*100</f>
        <v>6.2450449949232931</v>
      </c>
      <c r="K13" s="81">
        <f t="shared" si="0"/>
        <v>7.3651563518184</v>
      </c>
      <c r="L13" s="81">
        <f t="shared" si="2"/>
        <v>8.8990798775777602</v>
      </c>
      <c r="M13" s="81">
        <f t="shared" si="3"/>
        <v>8.2709022031831729</v>
      </c>
    </row>
    <row r="14" spans="1:13" x14ac:dyDescent="0.25">
      <c r="A14" s="40" t="s">
        <v>14</v>
      </c>
      <c r="B14" s="41">
        <v>62</v>
      </c>
      <c r="C14" s="61">
        <v>113</v>
      </c>
      <c r="D14" s="41">
        <v>129</v>
      </c>
      <c r="E14" s="77">
        <v>82</v>
      </c>
      <c r="F14" s="11">
        <v>77</v>
      </c>
      <c r="G14" s="77">
        <f t="shared" si="1"/>
        <v>463</v>
      </c>
      <c r="H14" s="81">
        <f>(B14/B125)*100</f>
        <v>4.8878552564153098E-2</v>
      </c>
      <c r="I14" s="81">
        <f>(C14/119335)*100</f>
        <v>9.4691414924372566E-2</v>
      </c>
      <c r="J14" s="81">
        <f>(D14/143794)*100</f>
        <v>8.9711670862483828E-2</v>
      </c>
      <c r="K14" s="81">
        <f t="shared" si="0"/>
        <v>6.7638349294334044E-2</v>
      </c>
      <c r="L14" s="81">
        <f t="shared" si="2"/>
        <v>7.5291632850619447E-2</v>
      </c>
      <c r="M14" s="81">
        <f t="shared" si="3"/>
        <v>7.5471575090142073E-2</v>
      </c>
    </row>
    <row r="15" spans="1:13" x14ac:dyDescent="0.25">
      <c r="A15" s="40" t="s">
        <v>15</v>
      </c>
      <c r="B15" s="41">
        <v>240</v>
      </c>
      <c r="C15" s="61">
        <v>347</v>
      </c>
      <c r="D15" s="41">
        <v>482</v>
      </c>
      <c r="E15" s="77">
        <v>818</v>
      </c>
      <c r="F15" s="11">
        <v>752</v>
      </c>
      <c r="G15" s="77">
        <f>B15+C15+D15+E15+F15</f>
        <v>2639</v>
      </c>
      <c r="H15" s="81">
        <f>(B15/B125)*100</f>
        <v>0.18920730024833457</v>
      </c>
      <c r="I15" s="81">
        <f>(C15/119335)*100</f>
        <v>0.29077806175891402</v>
      </c>
      <c r="J15" s="81">
        <f>(D15/143794)*100</f>
        <v>0.33520174694354427</v>
      </c>
      <c r="K15" s="81">
        <f t="shared" si="0"/>
        <v>0.67473377710689331</v>
      </c>
      <c r="L15" s="81">
        <f t="shared" si="2"/>
        <v>0.73531568706059502</v>
      </c>
      <c r="M15" s="81">
        <f t="shared" si="3"/>
        <v>0.4301716774576349</v>
      </c>
    </row>
    <row r="16" spans="1:13" x14ac:dyDescent="0.25">
      <c r="A16" s="40" t="s">
        <v>16</v>
      </c>
      <c r="B16" s="41">
        <v>393</v>
      </c>
      <c r="C16" s="61">
        <v>322</v>
      </c>
      <c r="D16" s="41">
        <v>320</v>
      </c>
      <c r="E16" s="77">
        <v>319</v>
      </c>
      <c r="F16" s="11">
        <v>163</v>
      </c>
      <c r="G16" s="77">
        <f t="shared" si="1"/>
        <v>1517</v>
      </c>
      <c r="H16" s="81">
        <f>(B16/B125)*100</f>
        <v>0.30982695415664785</v>
      </c>
      <c r="I16" s="81">
        <f>(C16/119335)*100</f>
        <v>0.26982863367830057</v>
      </c>
      <c r="J16" s="81">
        <f>(D16/143794)*100</f>
        <v>0.22254057888368081</v>
      </c>
      <c r="K16" s="81">
        <f t="shared" si="0"/>
        <v>0.26312967591332392</v>
      </c>
      <c r="L16" s="81">
        <f t="shared" si="2"/>
        <v>0.15938358642403858</v>
      </c>
      <c r="M16" s="81">
        <f t="shared" si="3"/>
        <v>0.2472794371743964</v>
      </c>
    </row>
    <row r="17" spans="1:13" x14ac:dyDescent="0.25">
      <c r="A17" s="40" t="s">
        <v>17</v>
      </c>
      <c r="B17" s="41">
        <v>3554</v>
      </c>
      <c r="C17" s="61">
        <v>4827</v>
      </c>
      <c r="D17" s="41">
        <v>5148</v>
      </c>
      <c r="E17" s="77">
        <v>4023</v>
      </c>
      <c r="F17" s="11">
        <v>2535</v>
      </c>
      <c r="G17" s="77">
        <f t="shared" si="1"/>
        <v>20087</v>
      </c>
      <c r="H17" s="81">
        <f>(B17/B125)*100</f>
        <v>2.801844771177421</v>
      </c>
      <c r="I17" s="81">
        <f>(C17/119335)*100</f>
        <v>4.0449155738048352</v>
      </c>
      <c r="J17" s="81">
        <f>(D17/143794)*100</f>
        <v>3.5801215627912151</v>
      </c>
      <c r="K17" s="81">
        <f t="shared" si="0"/>
        <v>3.3184034050134863</v>
      </c>
      <c r="L17" s="81">
        <f t="shared" si="2"/>
        <v>2.4787570035885751</v>
      </c>
      <c r="M17" s="81">
        <f t="shared" si="3"/>
        <v>3.2742927188675677</v>
      </c>
    </row>
    <row r="18" spans="1:13" x14ac:dyDescent="0.25">
      <c r="A18" s="40" t="s">
        <v>18</v>
      </c>
      <c r="B18" s="41">
        <v>67</v>
      </c>
      <c r="C18" s="61">
        <v>77</v>
      </c>
      <c r="D18" s="41">
        <v>97</v>
      </c>
      <c r="E18" s="77">
        <v>118</v>
      </c>
      <c r="F18" s="11">
        <v>76</v>
      </c>
      <c r="G18" s="77">
        <f t="shared" si="1"/>
        <v>435</v>
      </c>
      <c r="H18" s="81">
        <f>(B18/B125)*100</f>
        <v>5.2820371319326737E-2</v>
      </c>
      <c r="I18" s="81">
        <f>(C18/119335)*100</f>
        <v>6.4524238488289268E-2</v>
      </c>
      <c r="J18" s="81">
        <f>(D18/143794)*100</f>
        <v>6.7457612974115747E-2</v>
      </c>
      <c r="K18" s="81">
        <f t="shared" si="0"/>
        <v>9.7333234350383144E-2</v>
      </c>
      <c r="L18" s="81">
        <f t="shared" si="2"/>
        <v>7.4313819436975043E-2</v>
      </c>
      <c r="M18" s="81">
        <f t="shared" si="3"/>
        <v>7.090741936114861E-2</v>
      </c>
    </row>
    <row r="19" spans="1:13" x14ac:dyDescent="0.25">
      <c r="A19" s="40" t="s">
        <v>19</v>
      </c>
      <c r="B19" s="41">
        <v>115</v>
      </c>
      <c r="C19" s="61">
        <v>129</v>
      </c>
      <c r="D19" s="41">
        <v>112</v>
      </c>
      <c r="E19" s="77">
        <v>140</v>
      </c>
      <c r="F19" s="11">
        <v>162</v>
      </c>
      <c r="G19" s="77">
        <f t="shared" si="1"/>
        <v>658</v>
      </c>
      <c r="H19" s="81">
        <f>(B19/B125)*100</f>
        <v>9.0661831368993653E-2</v>
      </c>
      <c r="I19" s="81">
        <f>(C19/119335)*100</f>
        <v>0.10809904889596514</v>
      </c>
      <c r="J19" s="81">
        <f>(D19/143794)*100</f>
        <v>7.7889202609288277E-2</v>
      </c>
      <c r="K19" s="81">
        <f t="shared" si="0"/>
        <v>0.11548010855130203</v>
      </c>
      <c r="L19" s="81">
        <f t="shared" si="2"/>
        <v>0.15840577301039416</v>
      </c>
      <c r="M19" s="81">
        <f t="shared" si="3"/>
        <v>0.10725765963134663</v>
      </c>
    </row>
    <row r="20" spans="1:13" x14ac:dyDescent="0.25">
      <c r="A20" s="40" t="s">
        <v>20</v>
      </c>
      <c r="B20" s="41">
        <v>201</v>
      </c>
      <c r="C20" s="61">
        <v>155</v>
      </c>
      <c r="D20" s="41">
        <v>199</v>
      </c>
      <c r="E20" s="77">
        <v>97</v>
      </c>
      <c r="F20" s="11">
        <v>122</v>
      </c>
      <c r="G20" s="77">
        <f t="shared" si="1"/>
        <v>774</v>
      </c>
      <c r="H20" s="81">
        <f>(B20/B125)*100</f>
        <v>0.15846111395798021</v>
      </c>
      <c r="I20" s="81">
        <f>(C20/119335)*100</f>
        <v>0.12988645409980307</v>
      </c>
      <c r="J20" s="81">
        <f>(D20/143794)*100</f>
        <v>0.13839242249328901</v>
      </c>
      <c r="K20" s="81">
        <f t="shared" si="0"/>
        <v>8.0011218067687837E-2</v>
      </c>
      <c r="L20" s="81">
        <f t="shared" si="2"/>
        <v>0.11929323646461781</v>
      </c>
      <c r="M20" s="81">
        <f t="shared" si="3"/>
        <v>0.12616630479431956</v>
      </c>
    </row>
    <row r="21" spans="1:13" x14ac:dyDescent="0.25">
      <c r="A21" s="40" t="s">
        <v>21</v>
      </c>
      <c r="B21" s="41">
        <v>1373</v>
      </c>
      <c r="C21" s="61">
        <v>1219</v>
      </c>
      <c r="D21" s="41">
        <v>1079</v>
      </c>
      <c r="E21" s="77">
        <v>853</v>
      </c>
      <c r="F21" s="11">
        <v>799</v>
      </c>
      <c r="G21" s="77">
        <f>B21+C21+D21+E21+F21</f>
        <v>5323</v>
      </c>
      <c r="H21" s="81">
        <f>(B21/B125)*100</f>
        <v>1.0824234301706808</v>
      </c>
      <c r="I21" s="81">
        <f>(C21/119335)*100</f>
        <v>1.0214941132107094</v>
      </c>
      <c r="J21" s="81">
        <f>(D21/143794)*100</f>
        <v>0.75037901442341126</v>
      </c>
      <c r="K21" s="81">
        <f t="shared" si="0"/>
        <v>0.70360380424471891</v>
      </c>
      <c r="L21" s="81">
        <f t="shared" si="2"/>
        <v>0.78127291750188232</v>
      </c>
      <c r="M21" s="81">
        <f t="shared" si="3"/>
        <v>0.86767860519400919</v>
      </c>
    </row>
    <row r="22" spans="1:13" x14ac:dyDescent="0.25">
      <c r="A22" s="40" t="s">
        <v>22</v>
      </c>
      <c r="B22" s="41">
        <v>247</v>
      </c>
      <c r="C22" s="61">
        <v>430</v>
      </c>
      <c r="D22" s="41">
        <v>614</v>
      </c>
      <c r="E22" s="77">
        <v>361</v>
      </c>
      <c r="F22" s="11">
        <v>564</v>
      </c>
      <c r="G22" s="77">
        <f t="shared" si="1"/>
        <v>2216</v>
      </c>
      <c r="H22" s="81">
        <f>(B22/B125)*100</f>
        <v>0.19472584650557767</v>
      </c>
      <c r="I22" s="81">
        <f>(C22/119335)*100</f>
        <v>0.36033016298655046</v>
      </c>
      <c r="J22" s="81">
        <f>(D22/143794)*100</f>
        <v>0.42699973573306255</v>
      </c>
      <c r="K22" s="81">
        <f t="shared" si="0"/>
        <v>0.29777370847871454</v>
      </c>
      <c r="L22" s="81">
        <f t="shared" si="2"/>
        <v>0.55148676529544638</v>
      </c>
      <c r="M22" s="81">
        <f t="shared" si="3"/>
        <v>0.36122032483748345</v>
      </c>
    </row>
    <row r="23" spans="1:13" x14ac:dyDescent="0.25">
      <c r="A23" s="40" t="s">
        <v>23</v>
      </c>
      <c r="B23" s="41">
        <v>772</v>
      </c>
      <c r="C23" s="61">
        <v>1596</v>
      </c>
      <c r="D23" s="41">
        <v>963</v>
      </c>
      <c r="E23" s="77">
        <v>1789</v>
      </c>
      <c r="F23" s="11">
        <v>1413</v>
      </c>
      <c r="G23" s="77">
        <f t="shared" si="1"/>
        <v>6533</v>
      </c>
      <c r="H23" s="81">
        <f>(B23/B125)*100</f>
        <v>0.60861681579880955</v>
      </c>
      <c r="I23" s="81">
        <f>(C23/119335)*100</f>
        <v>1.3374114886663595</v>
      </c>
      <c r="J23" s="81">
        <f>(D23/143794)*100</f>
        <v>0.66970805457807703</v>
      </c>
      <c r="K23" s="81">
        <f t="shared" si="0"/>
        <v>1.4756708157019953</v>
      </c>
      <c r="L23" s="81">
        <f t="shared" si="2"/>
        <v>1.381650353479549</v>
      </c>
      <c r="M23" s="81">
        <f t="shared" si="3"/>
        <v>1.0649153349112273</v>
      </c>
    </row>
    <row r="24" spans="1:13" x14ac:dyDescent="0.25">
      <c r="A24" s="40" t="s">
        <v>24</v>
      </c>
      <c r="B24" s="41">
        <v>480</v>
      </c>
      <c r="C24" s="61">
        <v>383</v>
      </c>
      <c r="D24" s="41">
        <v>371</v>
      </c>
      <c r="E24" s="77">
        <v>202</v>
      </c>
      <c r="F24" s="11">
        <v>339</v>
      </c>
      <c r="G24" s="77">
        <f t="shared" si="1"/>
        <v>1775</v>
      </c>
      <c r="H24" s="81">
        <f>(B24/B125)*100</f>
        <v>0.37841460049666914</v>
      </c>
      <c r="I24" s="81">
        <f>(C24/119335)*100</f>
        <v>0.32094523819499726</v>
      </c>
      <c r="J24" s="81">
        <f>(D24/143794)*100</f>
        <v>0.25800798364326744</v>
      </c>
      <c r="K24" s="81">
        <f t="shared" si="0"/>
        <v>0.16662129948116436</v>
      </c>
      <c r="L24" s="81">
        <f t="shared" si="2"/>
        <v>0.33147874722545445</v>
      </c>
      <c r="M24" s="81">
        <f t="shared" si="3"/>
        <v>0.28933487210583625</v>
      </c>
    </row>
    <row r="25" spans="1:13" x14ac:dyDescent="0.25">
      <c r="A25" s="40" t="s">
        <v>25</v>
      </c>
      <c r="B25" s="41">
        <v>276</v>
      </c>
      <c r="C25" s="61">
        <v>497</v>
      </c>
      <c r="D25" s="41">
        <v>509</v>
      </c>
      <c r="E25" s="77">
        <v>1216</v>
      </c>
      <c r="F25" s="11">
        <v>695</v>
      </c>
      <c r="G25" s="77">
        <f t="shared" si="1"/>
        <v>3193</v>
      </c>
      <c r="H25" s="81">
        <f>(B25/B125)*100</f>
        <v>0.21758839528558477</v>
      </c>
      <c r="I25" s="81">
        <f>(C25/119335)*100</f>
        <v>0.4164746302425944</v>
      </c>
      <c r="J25" s="81">
        <f>(D25/143794)*100</f>
        <v>0.35397860828685479</v>
      </c>
      <c r="K25" s="81">
        <f t="shared" si="0"/>
        <v>1.0030272285598805</v>
      </c>
      <c r="L25" s="81">
        <f t="shared" si="2"/>
        <v>0.67958032248286382</v>
      </c>
      <c r="M25" s="81">
        <f t="shared" si="3"/>
        <v>0.52047675866700571</v>
      </c>
    </row>
    <row r="26" spans="1:13" x14ac:dyDescent="0.25">
      <c r="A26" s="40" t="s">
        <v>26</v>
      </c>
      <c r="B26" s="41">
        <v>60</v>
      </c>
      <c r="C26" s="61">
        <v>101</v>
      </c>
      <c r="D26" s="41">
        <v>66</v>
      </c>
      <c r="E26" s="77">
        <v>186</v>
      </c>
      <c r="F26" s="11">
        <v>104</v>
      </c>
      <c r="G26" s="77">
        <f t="shared" si="1"/>
        <v>517</v>
      </c>
      <c r="H26" s="81">
        <f>(B26/B125)*100</f>
        <v>4.7301825062083643E-2</v>
      </c>
      <c r="I26" s="81">
        <f>(C26/119335)*100</f>
        <v>8.4635689445678133E-2</v>
      </c>
      <c r="J26" s="81">
        <f>(D26/143794)*100</f>
        <v>4.5898994394759168E-2</v>
      </c>
      <c r="K26" s="81">
        <f t="shared" si="0"/>
        <v>0.15342357278958699</v>
      </c>
      <c r="L26" s="81">
        <f t="shared" si="2"/>
        <v>0.10169259501901846</v>
      </c>
      <c r="M26" s="81">
        <f t="shared" si="3"/>
        <v>8.4273875424629482E-2</v>
      </c>
    </row>
    <row r="27" spans="1:13" x14ac:dyDescent="0.25">
      <c r="A27" s="40" t="s">
        <v>27</v>
      </c>
      <c r="B27" s="41">
        <v>209</v>
      </c>
      <c r="C27" s="61">
        <v>492</v>
      </c>
      <c r="D27" s="41">
        <v>427</v>
      </c>
      <c r="E27" s="77">
        <v>756</v>
      </c>
      <c r="F27" s="11">
        <v>971</v>
      </c>
      <c r="G27" s="77">
        <f t="shared" si="1"/>
        <v>2855</v>
      </c>
      <c r="H27" s="81">
        <f>(B27/B125)*100</f>
        <v>0.16476802396625803</v>
      </c>
      <c r="I27" s="81">
        <f>(C27/119335)*100</f>
        <v>0.41228474462647169</v>
      </c>
      <c r="J27" s="81">
        <f>(D27/143794)*100</f>
        <v>0.2969525849479116</v>
      </c>
      <c r="K27" s="81">
        <f t="shared" si="0"/>
        <v>0.62359258617703106</v>
      </c>
      <c r="L27" s="81">
        <f t="shared" si="2"/>
        <v>0.94945682464872061</v>
      </c>
      <c r="M27" s="81">
        <f t="shared" si="3"/>
        <v>0.46538087879558454</v>
      </c>
    </row>
    <row r="28" spans="1:13" x14ac:dyDescent="0.25">
      <c r="A28" s="40" t="s">
        <v>28</v>
      </c>
      <c r="B28" s="41">
        <v>340</v>
      </c>
      <c r="C28" s="61">
        <v>176</v>
      </c>
      <c r="D28" s="41">
        <v>281</v>
      </c>
      <c r="E28" s="77">
        <v>258</v>
      </c>
      <c r="F28" s="11">
        <v>263</v>
      </c>
      <c r="G28" s="77">
        <f t="shared" si="1"/>
        <v>1318</v>
      </c>
      <c r="H28" s="81">
        <f>(B28/B125)*100</f>
        <v>0.26804367535180729</v>
      </c>
      <c r="I28" s="81">
        <f>(C28/119335)*100</f>
        <v>0.14748397368751834</v>
      </c>
      <c r="J28" s="81">
        <f>(D28/143794)*100</f>
        <v>0.19541844583223222</v>
      </c>
      <c r="K28" s="81">
        <f t="shared" si="0"/>
        <v>0.21281334290168519</v>
      </c>
      <c r="L28" s="81">
        <f t="shared" si="2"/>
        <v>0.25716492778847944</v>
      </c>
      <c r="M28" s="81">
        <f t="shared" si="3"/>
        <v>0.2148413303861928</v>
      </c>
    </row>
    <row r="29" spans="1:13" x14ac:dyDescent="0.25">
      <c r="A29" s="40" t="s">
        <v>29</v>
      </c>
      <c r="B29" s="41">
        <v>1418</v>
      </c>
      <c r="C29" s="61">
        <v>892</v>
      </c>
      <c r="D29" s="41">
        <v>964</v>
      </c>
      <c r="E29" s="77">
        <v>544</v>
      </c>
      <c r="F29" s="11">
        <v>478</v>
      </c>
      <c r="G29" s="77">
        <f t="shared" si="1"/>
        <v>4296</v>
      </c>
      <c r="H29" s="81">
        <f>(B29/B125)*100</f>
        <v>1.1178997989672435</v>
      </c>
      <c r="I29" s="81">
        <f>(C29/119335)*100</f>
        <v>0.74747559391628604</v>
      </c>
      <c r="J29" s="81">
        <f>(D29/143794)*100</f>
        <v>0.67040349388708853</v>
      </c>
      <c r="K29" s="81">
        <f t="shared" si="0"/>
        <v>0.44872270751363075</v>
      </c>
      <c r="L29" s="81">
        <f t="shared" si="2"/>
        <v>0.46739481172202724</v>
      </c>
      <c r="M29" s="81">
        <f t="shared" si="3"/>
        <v>0.70027189327699857</v>
      </c>
    </row>
    <row r="30" spans="1:13" x14ac:dyDescent="0.25">
      <c r="A30" s="40" t="s">
        <v>30</v>
      </c>
      <c r="B30" s="41">
        <v>853</v>
      </c>
      <c r="C30" s="61">
        <v>919</v>
      </c>
      <c r="D30" s="41">
        <v>2798</v>
      </c>
      <c r="E30" s="77">
        <v>2375</v>
      </c>
      <c r="F30" s="11">
        <v>2193</v>
      </c>
      <c r="G30" s="77">
        <f>B30+C30+D30+E30+F30</f>
        <v>9138</v>
      </c>
      <c r="H30" s="81">
        <f>(B30/B125)*100</f>
        <v>0.67247427963262252</v>
      </c>
      <c r="I30" s="81">
        <f>(C30/119335)*100</f>
        <v>0.7701009762433485</v>
      </c>
      <c r="J30" s="81">
        <f>(D30/143794)*100</f>
        <v>1.945839186614184</v>
      </c>
      <c r="K30" s="81">
        <f t="shared" si="0"/>
        <v>1.9590375557810167</v>
      </c>
      <c r="L30" s="81">
        <f t="shared" si="2"/>
        <v>2.1443448161221879</v>
      </c>
      <c r="M30" s="81">
        <f t="shared" si="3"/>
        <v>1.48954482326937</v>
      </c>
    </row>
    <row r="31" spans="1:13" x14ac:dyDescent="0.25">
      <c r="A31" s="40" t="s">
        <v>31</v>
      </c>
      <c r="B31" s="41">
        <v>5913</v>
      </c>
      <c r="C31" s="61">
        <v>5180</v>
      </c>
      <c r="D31" s="41">
        <v>4084</v>
      </c>
      <c r="E31" s="77">
        <v>2562</v>
      </c>
      <c r="F31" s="11">
        <v>2945</v>
      </c>
      <c r="G31" s="77">
        <f t="shared" si="1"/>
        <v>20684</v>
      </c>
      <c r="H31" s="81">
        <f>(B31/B125)*100</f>
        <v>4.6615948598683437</v>
      </c>
      <c r="I31" s="81">
        <f>(C31/119335)*100</f>
        <v>4.3407214983030959</v>
      </c>
      <c r="J31" s="81">
        <f>(D31/143794)*100</f>
        <v>2.8401741380029764</v>
      </c>
      <c r="K31" s="81">
        <f t="shared" si="0"/>
        <v>2.1132859864888274</v>
      </c>
      <c r="L31" s="81">
        <f t="shared" si="2"/>
        <v>2.8796605031827829</v>
      </c>
      <c r="M31" s="81">
        <f t="shared" si="3"/>
        <v>3.3716070392321789</v>
      </c>
    </row>
    <row r="32" spans="1:13" x14ac:dyDescent="0.25">
      <c r="A32" s="40" t="s">
        <v>32</v>
      </c>
      <c r="B32" s="41">
        <v>206</v>
      </c>
      <c r="C32" s="61">
        <v>247</v>
      </c>
      <c r="D32" s="41">
        <v>289</v>
      </c>
      <c r="E32" s="77">
        <v>535</v>
      </c>
      <c r="F32" s="11">
        <v>250</v>
      </c>
      <c r="G32" s="77">
        <f t="shared" si="1"/>
        <v>1527</v>
      </c>
      <c r="H32" s="81">
        <f>(B32/B125)*100</f>
        <v>0.16240293271315387</v>
      </c>
      <c r="I32" s="81">
        <f>(C32/119335)*100</f>
        <v>0.20698034943646038</v>
      </c>
      <c r="J32" s="81">
        <f>(D32/143794)*100</f>
        <v>0.20098196030432425</v>
      </c>
      <c r="K32" s="81">
        <f t="shared" si="0"/>
        <v>0.4412989862496185</v>
      </c>
      <c r="L32" s="81">
        <f t="shared" si="2"/>
        <v>0.24445335341110211</v>
      </c>
      <c r="M32" s="81">
        <f t="shared" si="3"/>
        <v>0.24890949279189409</v>
      </c>
    </row>
    <row r="33" spans="1:13" x14ac:dyDescent="0.25">
      <c r="A33" s="40" t="s">
        <v>33</v>
      </c>
      <c r="B33" s="41">
        <v>14379</v>
      </c>
      <c r="C33" s="61">
        <v>13543</v>
      </c>
      <c r="D33" s="41">
        <v>12739</v>
      </c>
      <c r="E33" s="77">
        <v>7844</v>
      </c>
      <c r="F33" s="11">
        <v>8605</v>
      </c>
      <c r="G33" s="77">
        <f t="shared" si="1"/>
        <v>57110</v>
      </c>
      <c r="H33" s="81">
        <f>(B33/B125)*100</f>
        <v>11.335882376128344</v>
      </c>
      <c r="I33" s="81">
        <f>(C33/119335)*100</f>
        <v>11.34872417982989</v>
      </c>
      <c r="J33" s="81">
        <f>(D33/143794)*100</f>
        <v>8.8592013574975308</v>
      </c>
      <c r="K33" s="81">
        <f t="shared" si="0"/>
        <v>6.470185510545809</v>
      </c>
      <c r="L33" s="81">
        <f t="shared" si="2"/>
        <v>8.4140844244101345</v>
      </c>
      <c r="M33" s="81">
        <f t="shared" si="3"/>
        <v>9.309247631529189</v>
      </c>
    </row>
    <row r="34" spans="1:13" x14ac:dyDescent="0.25">
      <c r="A34" s="42" t="s">
        <v>34</v>
      </c>
      <c r="B34" s="43">
        <v>1284</v>
      </c>
      <c r="C34" s="62">
        <v>1214</v>
      </c>
      <c r="D34" s="43">
        <v>2155</v>
      </c>
      <c r="E34" s="78">
        <v>3590</v>
      </c>
      <c r="F34" s="15">
        <v>1845</v>
      </c>
      <c r="G34" s="77">
        <f t="shared" si="1"/>
        <v>10088</v>
      </c>
      <c r="H34" s="81">
        <f>(B34/B125)*100</f>
        <v>1.01225905632859</v>
      </c>
      <c r="I34" s="81">
        <f>(C34/119335)*100</f>
        <v>1.0173042275945867</v>
      </c>
      <c r="J34" s="81">
        <f>(D34/143794)*100</f>
        <v>1.498671710919788</v>
      </c>
      <c r="K34" s="81">
        <f t="shared" si="0"/>
        <v>2.9612399264226736</v>
      </c>
      <c r="L34" s="81">
        <f t="shared" si="2"/>
        <v>1.8040657481739335</v>
      </c>
      <c r="M34" s="81">
        <f t="shared" si="3"/>
        <v>1.6444001069316487</v>
      </c>
    </row>
    <row r="35" spans="1:13" x14ac:dyDescent="0.25">
      <c r="A35" s="42" t="s">
        <v>35</v>
      </c>
      <c r="B35" s="43"/>
      <c r="C35" s="62"/>
      <c r="D35" s="43"/>
      <c r="E35" s="78"/>
      <c r="F35" s="15"/>
      <c r="G35" s="77"/>
      <c r="H35" s="81"/>
      <c r="I35" s="81"/>
      <c r="J35" s="81"/>
      <c r="K35" s="81"/>
      <c r="L35" s="81"/>
      <c r="M35" s="81"/>
    </row>
    <row r="36" spans="1:13" x14ac:dyDescent="0.25">
      <c r="A36" s="44" t="s">
        <v>36</v>
      </c>
      <c r="B36" s="43">
        <v>55</v>
      </c>
      <c r="C36" s="62">
        <v>60</v>
      </c>
      <c r="D36" s="43">
        <v>89</v>
      </c>
      <c r="E36" s="78">
        <v>100</v>
      </c>
      <c r="F36" s="15">
        <v>77</v>
      </c>
      <c r="G36" s="77">
        <f>B36+C36+D36+E36+F36</f>
        <v>381</v>
      </c>
      <c r="H36" s="81">
        <f>(B36/B125)*100</f>
        <v>4.3360006306910011E-2</v>
      </c>
      <c r="I36" s="81">
        <f>(C36/119335)*100</f>
        <v>5.0278627393472157E-2</v>
      </c>
      <c r="J36" s="81">
        <f>(D36/143794)*100</f>
        <v>6.1894098502023723E-2</v>
      </c>
      <c r="K36" s="81">
        <f t="shared" si="0"/>
        <v>8.2485791822358601E-2</v>
      </c>
      <c r="L36" s="81">
        <f t="shared" si="2"/>
        <v>7.5291632850619447E-2</v>
      </c>
      <c r="M36" s="81">
        <f t="shared" si="3"/>
        <v>6.2105119026661187E-2</v>
      </c>
    </row>
    <row r="37" spans="1:13" x14ac:dyDescent="0.25">
      <c r="A37" s="44" t="s">
        <v>37</v>
      </c>
      <c r="B37" s="43">
        <v>29</v>
      </c>
      <c r="C37" s="62">
        <v>19</v>
      </c>
      <c r="D37" s="43">
        <v>63</v>
      </c>
      <c r="E37" s="78">
        <v>89</v>
      </c>
      <c r="F37" s="15">
        <v>29</v>
      </c>
      <c r="G37" s="77">
        <f t="shared" si="1"/>
        <v>229</v>
      </c>
      <c r="H37" s="81">
        <f>(B37/B125)*100</f>
        <v>2.2862548780007094E-2</v>
      </c>
      <c r="I37" s="81">
        <f>(C37/119335)*100</f>
        <v>1.5921565341266184E-2</v>
      </c>
      <c r="J37" s="81">
        <f>(D37/143794)*100</f>
        <v>4.3812676467724659E-2</v>
      </c>
      <c r="K37" s="81">
        <f t="shared" si="0"/>
        <v>7.3412354721899151E-2</v>
      </c>
      <c r="L37" s="81">
        <f t="shared" si="2"/>
        <v>2.8356588995687843E-2</v>
      </c>
      <c r="M37" s="81">
        <f t="shared" si="3"/>
        <v>3.7328273640696623E-2</v>
      </c>
    </row>
    <row r="38" spans="1:13" x14ac:dyDescent="0.25">
      <c r="A38" s="44" t="s">
        <v>38</v>
      </c>
      <c r="B38" s="43">
        <v>941</v>
      </c>
      <c r="C38" s="62">
        <v>893</v>
      </c>
      <c r="D38" s="43">
        <v>1493</v>
      </c>
      <c r="E38" s="78">
        <v>2599</v>
      </c>
      <c r="F38" s="15">
        <v>1315</v>
      </c>
      <c r="G38" s="77">
        <f t="shared" si="1"/>
        <v>7241</v>
      </c>
      <c r="H38" s="81">
        <f>(B38/B125)*100</f>
        <v>0.7418502897236785</v>
      </c>
      <c r="I38" s="81">
        <f>(C38/119335)*100</f>
        <v>0.74831357103951068</v>
      </c>
      <c r="J38" s="81">
        <f>(D38/143794)*100</f>
        <v>1.0382908883541733</v>
      </c>
      <c r="K38" s="81">
        <f t="shared" si="0"/>
        <v>2.1438057294631001</v>
      </c>
      <c r="L38" s="81">
        <f t="shared" si="2"/>
        <v>1.2858246389423971</v>
      </c>
      <c r="M38" s="81">
        <f t="shared" si="3"/>
        <v>1.1803232726300621</v>
      </c>
    </row>
    <row r="39" spans="1:13" x14ac:dyDescent="0.25">
      <c r="A39" s="44" t="s">
        <v>39</v>
      </c>
      <c r="B39" s="43">
        <v>223</v>
      </c>
      <c r="C39" s="62">
        <v>213</v>
      </c>
      <c r="D39" s="43">
        <v>470</v>
      </c>
      <c r="E39" s="78">
        <v>745</v>
      </c>
      <c r="F39" s="15">
        <v>399</v>
      </c>
      <c r="G39" s="77">
        <f t="shared" si="1"/>
        <v>2050</v>
      </c>
      <c r="H39" s="81">
        <f>(B39/B125)*100</f>
        <v>0.17580511648074421</v>
      </c>
      <c r="I39" s="81">
        <f>(C39/119335)*100</f>
        <v>0.17848912724682614</v>
      </c>
      <c r="J39" s="81">
        <f>(D39/143794)*100</f>
        <v>0.32685647523540623</v>
      </c>
      <c r="K39" s="81">
        <f t="shared" si="0"/>
        <v>0.61451914907657157</v>
      </c>
      <c r="L39" s="81">
        <f t="shared" si="2"/>
        <v>0.39014755204411894</v>
      </c>
      <c r="M39" s="81">
        <f t="shared" si="3"/>
        <v>0.33416140158702212</v>
      </c>
    </row>
    <row r="40" spans="1:13" x14ac:dyDescent="0.25">
      <c r="A40" s="44" t="s">
        <v>40</v>
      </c>
      <c r="B40" s="43">
        <v>36</v>
      </c>
      <c r="C40" s="62">
        <v>29</v>
      </c>
      <c r="D40" s="43">
        <v>40</v>
      </c>
      <c r="E40" s="78">
        <v>57</v>
      </c>
      <c r="F40" s="15">
        <v>25</v>
      </c>
      <c r="G40" s="77">
        <f t="shared" si="1"/>
        <v>187</v>
      </c>
      <c r="H40" s="81">
        <f>(B40/B125)*100</f>
        <v>2.8381095037250191E-2</v>
      </c>
      <c r="I40" s="81">
        <f>(C40/119335)*100</f>
        <v>2.4301336573511544E-2</v>
      </c>
      <c r="J40" s="81">
        <f>(D40/143794)*100</f>
        <v>2.7817572360460101E-2</v>
      </c>
      <c r="K40" s="81">
        <f t="shared" si="0"/>
        <v>4.70169013387444E-2</v>
      </c>
      <c r="L40" s="81">
        <f t="shared" si="2"/>
        <v>2.4445335341110208E-2</v>
      </c>
      <c r="M40" s="81">
        <f t="shared" si="3"/>
        <v>3.0482040047206411E-2</v>
      </c>
    </row>
    <row r="41" spans="1:13" x14ac:dyDescent="0.25">
      <c r="A41" s="40" t="s">
        <v>41</v>
      </c>
      <c r="B41" s="41">
        <v>250</v>
      </c>
      <c r="C41" s="61">
        <v>183</v>
      </c>
      <c r="D41" s="41">
        <v>349</v>
      </c>
      <c r="E41" s="77">
        <v>207</v>
      </c>
      <c r="F41" s="11">
        <v>184</v>
      </c>
      <c r="G41" s="77">
        <f t="shared" si="1"/>
        <v>1173</v>
      </c>
      <c r="H41" s="81">
        <f>(B41/B125)*100</f>
        <v>0.19709093775868183</v>
      </c>
      <c r="I41" s="81">
        <f>(C41/119335)*100</f>
        <v>0.15334981355009009</v>
      </c>
      <c r="J41" s="81">
        <f>(D41/143794)*100</f>
        <v>0.2427083188450144</v>
      </c>
      <c r="K41" s="81">
        <f t="shared" si="0"/>
        <v>0.17074558907228229</v>
      </c>
      <c r="L41" s="81">
        <f t="shared" si="2"/>
        <v>0.17991766811057114</v>
      </c>
      <c r="M41" s="81">
        <f t="shared" si="3"/>
        <v>0.19120552393247656</v>
      </c>
    </row>
    <row r="42" spans="1:13" x14ac:dyDescent="0.25">
      <c r="A42" s="45" t="s">
        <v>42</v>
      </c>
      <c r="B42" s="46">
        <v>28663</v>
      </c>
      <c r="C42" s="63">
        <v>17249</v>
      </c>
      <c r="D42" s="46">
        <v>41519</v>
      </c>
      <c r="E42" s="79">
        <v>28887</v>
      </c>
      <c r="F42" s="6">
        <v>13295</v>
      </c>
      <c r="G42" s="79">
        <f>B42+C42+D42+E42+F42</f>
        <v>129613</v>
      </c>
      <c r="H42" s="82">
        <f>(B42/B125)*100</f>
        <v>22.596870195908391</v>
      </c>
      <c r="I42" s="82">
        <f>(C42/119335)*100</f>
        <v>14.45426739850002</v>
      </c>
      <c r="J42" s="82">
        <f>(D42/143794)*100</f>
        <v>28.873944670848573</v>
      </c>
      <c r="K42" s="82">
        <f t="shared" si="0"/>
        <v>23.827670683724726</v>
      </c>
      <c r="L42" s="82">
        <f t="shared" si="2"/>
        <v>13.000029334402411</v>
      </c>
      <c r="M42" s="82">
        <f t="shared" si="3"/>
        <v>21.127639875072539</v>
      </c>
    </row>
    <row r="43" spans="1:13" x14ac:dyDescent="0.25">
      <c r="A43" s="47" t="s">
        <v>43</v>
      </c>
      <c r="B43" s="43">
        <v>18417</v>
      </c>
      <c r="C43" s="62">
        <v>8591</v>
      </c>
      <c r="D43" s="43">
        <v>18736</v>
      </c>
      <c r="E43" s="78">
        <v>19784</v>
      </c>
      <c r="F43" s="15">
        <v>5994</v>
      </c>
      <c r="G43" s="77">
        <f>B43+C43+D43+E43+F43</f>
        <v>71522</v>
      </c>
      <c r="H43" s="81">
        <f>(B43/B125)*100</f>
        <v>14.519295202806576</v>
      </c>
      <c r="I43" s="81">
        <f>(C43/119335)*100</f>
        <v>7.1990614656219876</v>
      </c>
      <c r="J43" s="81">
        <f>(D43/143794)*100</f>
        <v>13.029750893639513</v>
      </c>
      <c r="K43" s="81">
        <f t="shared" si="0"/>
        <v>16.318989054135425</v>
      </c>
      <c r="L43" s="81">
        <f t="shared" si="2"/>
        <v>5.8610136013845837</v>
      </c>
      <c r="M43" s="81">
        <f t="shared" si="3"/>
        <v>11.658483787466828</v>
      </c>
    </row>
    <row r="44" spans="1:13" x14ac:dyDescent="0.25">
      <c r="A44" s="42" t="s">
        <v>35</v>
      </c>
      <c r="B44" s="43"/>
      <c r="C44" s="68"/>
      <c r="D44" s="69"/>
      <c r="E44" s="80"/>
      <c r="F44" s="15"/>
      <c r="G44" s="77"/>
      <c r="H44" s="81"/>
      <c r="I44" s="81"/>
      <c r="J44" s="81"/>
      <c r="K44" s="81"/>
      <c r="L44" s="81"/>
      <c r="M44" s="81"/>
    </row>
    <row r="45" spans="1:13" x14ac:dyDescent="0.25">
      <c r="A45" s="48" t="s">
        <v>44</v>
      </c>
      <c r="B45" s="43">
        <v>72</v>
      </c>
      <c r="C45" s="62">
        <v>153</v>
      </c>
      <c r="D45" s="43">
        <v>90</v>
      </c>
      <c r="E45" s="78">
        <v>64</v>
      </c>
      <c r="F45" s="15">
        <v>51</v>
      </c>
      <c r="G45" s="77">
        <f>B45+C45+D45+E45+F45</f>
        <v>430</v>
      </c>
      <c r="H45" s="81">
        <f>(B45/B125)*100</f>
        <v>5.6762190074500382E-2</v>
      </c>
      <c r="I45" s="81">
        <f>(C45/119335)*100</f>
        <v>0.128210499853354</v>
      </c>
      <c r="J45" s="81">
        <f>(D45/143794)*100</f>
        <v>6.2589537811035226E-2</v>
      </c>
      <c r="K45" s="81">
        <f t="shared" si="0"/>
        <v>5.2790906766309501E-2</v>
      </c>
      <c r="L45" s="81">
        <f t="shared" si="2"/>
        <v>4.9868484095864835E-2</v>
      </c>
      <c r="M45" s="81">
        <f t="shared" si="3"/>
        <v>7.0092391552399769E-2</v>
      </c>
    </row>
    <row r="46" spans="1:13" x14ac:dyDescent="0.25">
      <c r="A46" s="48" t="s">
        <v>45</v>
      </c>
      <c r="B46" s="43">
        <v>1365</v>
      </c>
      <c r="C46" s="62">
        <v>1175</v>
      </c>
      <c r="D46" s="43">
        <v>1795</v>
      </c>
      <c r="E46" s="78">
        <v>1085</v>
      </c>
      <c r="F46" s="15">
        <v>1001</v>
      </c>
      <c r="G46" s="77">
        <f t="shared" ref="G46:G81" si="4">B46+C46+D46+E46+F46</f>
        <v>6421</v>
      </c>
      <c r="H46" s="81">
        <f>(B46/B125)*100</f>
        <v>1.076116520162403</v>
      </c>
      <c r="I46" s="81">
        <f>(C46/119335)*100</f>
        <v>0.98462311978882977</v>
      </c>
      <c r="J46" s="81">
        <f>(D46/143794)*100</f>
        <v>1.2483135596756472</v>
      </c>
      <c r="K46" s="81">
        <f t="shared" si="0"/>
        <v>0.89497084127259074</v>
      </c>
      <c r="L46" s="81">
        <f t="shared" si="2"/>
        <v>0.97879122705805277</v>
      </c>
      <c r="M46" s="81">
        <f t="shared" si="3"/>
        <v>1.0466587119952533</v>
      </c>
    </row>
    <row r="47" spans="1:13" x14ac:dyDescent="0.25">
      <c r="A47" s="48" t="s">
        <v>46</v>
      </c>
      <c r="B47" s="43">
        <v>16570</v>
      </c>
      <c r="C47" s="62">
        <v>6733</v>
      </c>
      <c r="D47" s="43">
        <v>15403</v>
      </c>
      <c r="E47" s="78">
        <v>18079</v>
      </c>
      <c r="F47" s="15">
        <v>4571</v>
      </c>
      <c r="G47" s="77">
        <f t="shared" si="4"/>
        <v>61356</v>
      </c>
      <c r="H47" s="81">
        <f>(B47/B125)*100</f>
        <v>13.063187354645434</v>
      </c>
      <c r="I47" s="81">
        <f>(C47/119335)*100</f>
        <v>5.6420999706708006</v>
      </c>
      <c r="J47" s="81">
        <f>(D47/143794)*100</f>
        <v>10.711851676704175</v>
      </c>
      <c r="K47" s="81">
        <f t="shared" si="0"/>
        <v>14.91260630356421</v>
      </c>
      <c r="L47" s="81">
        <f t="shared" si="2"/>
        <v>4.4695851137685905</v>
      </c>
      <c r="M47" s="81">
        <f t="shared" si="3"/>
        <v>10.001369246718699</v>
      </c>
    </row>
    <row r="48" spans="1:13" x14ac:dyDescent="0.25">
      <c r="A48" s="48" t="s">
        <v>47</v>
      </c>
      <c r="B48" s="43">
        <v>410</v>
      </c>
      <c r="C48" s="62">
        <v>530</v>
      </c>
      <c r="D48" s="43">
        <v>1448</v>
      </c>
      <c r="E48" s="78">
        <v>556</v>
      </c>
      <c r="F48" s="15">
        <v>371</v>
      </c>
      <c r="G48" s="77">
        <f t="shared" si="4"/>
        <v>3315</v>
      </c>
      <c r="H48" s="81">
        <f>(B48/B125)*100</f>
        <v>0.32322913792423824</v>
      </c>
      <c r="I48" s="81">
        <f>(C48/119335)*100</f>
        <v>0.44412787530900405</v>
      </c>
      <c r="J48" s="81">
        <f>(D48/143794)*100</f>
        <v>1.0069961194486559</v>
      </c>
      <c r="K48" s="81">
        <f t="shared" si="0"/>
        <v>0.4586210025323138</v>
      </c>
      <c r="L48" s="81">
        <f t="shared" si="2"/>
        <v>0.3627687764620755</v>
      </c>
      <c r="M48" s="81">
        <f t="shared" si="3"/>
        <v>0.5403634372004773</v>
      </c>
    </row>
    <row r="49" spans="1:13" x14ac:dyDescent="0.25">
      <c r="A49" s="49" t="s">
        <v>48</v>
      </c>
      <c r="B49" s="41">
        <v>36</v>
      </c>
      <c r="C49" s="61">
        <v>42</v>
      </c>
      <c r="D49" s="41">
        <v>31</v>
      </c>
      <c r="E49" s="77">
        <v>23</v>
      </c>
      <c r="F49" s="11">
        <v>28</v>
      </c>
      <c r="G49" s="77">
        <f t="shared" si="4"/>
        <v>160</v>
      </c>
      <c r="H49" s="81">
        <f>(B49/B125)*100</f>
        <v>2.8381095037250191E-2</v>
      </c>
      <c r="I49" s="81">
        <f>(C49/119335)*100</f>
        <v>3.5195039175430515E-2</v>
      </c>
      <c r="J49" s="81">
        <f>(D49/143794)*100</f>
        <v>2.1558618579356578E-2</v>
      </c>
      <c r="K49" s="81">
        <f t="shared" si="0"/>
        <v>1.8971732119142479E-2</v>
      </c>
      <c r="L49" s="81">
        <f t="shared" si="2"/>
        <v>2.7378775582043435E-2</v>
      </c>
      <c r="M49" s="81">
        <f t="shared" si="3"/>
        <v>2.6080889879962703E-2</v>
      </c>
    </row>
    <row r="50" spans="1:13" x14ac:dyDescent="0.25">
      <c r="A50" s="49" t="s">
        <v>49</v>
      </c>
      <c r="B50" s="41">
        <v>42</v>
      </c>
      <c r="C50" s="61">
        <v>30</v>
      </c>
      <c r="D50" s="41">
        <v>91</v>
      </c>
      <c r="E50" s="77">
        <v>54</v>
      </c>
      <c r="F50" s="11">
        <v>52</v>
      </c>
      <c r="G50" s="77">
        <f t="shared" si="4"/>
        <v>269</v>
      </c>
      <c r="H50" s="81">
        <f>(B50/B125)*100</f>
        <v>3.311127754345855E-2</v>
      </c>
      <c r="I50" s="81">
        <f>(C50/119335)*100</f>
        <v>2.5139313696736078E-2</v>
      </c>
      <c r="J50" s="81">
        <f>(D50/143794)*100</f>
        <v>6.3284977120046729E-2</v>
      </c>
      <c r="K50" s="81">
        <f t="shared" si="0"/>
        <v>4.4542327584073643E-2</v>
      </c>
      <c r="L50" s="81">
        <f t="shared" si="2"/>
        <v>5.0846297509509232E-2</v>
      </c>
      <c r="M50" s="81">
        <f t="shared" si="3"/>
        <v>4.3848496110687293E-2</v>
      </c>
    </row>
    <row r="51" spans="1:13" x14ac:dyDescent="0.25">
      <c r="A51" s="49" t="s">
        <v>50</v>
      </c>
      <c r="B51" s="41">
        <v>14</v>
      </c>
      <c r="C51" s="61">
        <v>5</v>
      </c>
      <c r="D51" s="41">
        <v>1</v>
      </c>
      <c r="E51" s="77">
        <v>13</v>
      </c>
      <c r="F51" s="11">
        <v>4</v>
      </c>
      <c r="G51" s="77">
        <f t="shared" si="4"/>
        <v>37</v>
      </c>
      <c r="H51" s="81">
        <f>(B51/126845)*100</f>
        <v>1.1037092514486185E-2</v>
      </c>
      <c r="I51" s="81">
        <f>(C51/119335)*100</f>
        <v>4.1898856161226797E-3</v>
      </c>
      <c r="J51" s="81">
        <f>(D51/143794)*100</f>
        <v>6.9543930901150254E-4</v>
      </c>
      <c r="K51" s="81">
        <f t="shared" si="0"/>
        <v>1.0723152936906618E-2</v>
      </c>
      <c r="L51" s="81">
        <f t="shared" si="2"/>
        <v>3.9112536545776334E-3</v>
      </c>
      <c r="M51" s="81">
        <f t="shared" si="3"/>
        <v>6.0312057847413756E-3</v>
      </c>
    </row>
    <row r="52" spans="1:13" x14ac:dyDescent="0.25">
      <c r="A52" s="49" t="s">
        <v>51</v>
      </c>
      <c r="B52" s="41">
        <v>114</v>
      </c>
      <c r="C52" s="61">
        <v>67</v>
      </c>
      <c r="D52" s="41">
        <v>183</v>
      </c>
      <c r="E52" s="77">
        <v>109</v>
      </c>
      <c r="F52" s="11">
        <v>54</v>
      </c>
      <c r="G52" s="77">
        <f t="shared" si="4"/>
        <v>527</v>
      </c>
      <c r="H52" s="81">
        <f>(B52/126845)*100</f>
        <v>8.9873467617958933E-2</v>
      </c>
      <c r="I52" s="81">
        <f>(C52/119335)*100</f>
        <v>5.6144467256043912E-2</v>
      </c>
      <c r="J52" s="81">
        <f>(D52/143794)*100</f>
        <v>0.12726539354910499</v>
      </c>
      <c r="K52" s="81">
        <f t="shared" si="0"/>
        <v>8.9909513086370865E-2</v>
      </c>
      <c r="L52" s="81">
        <f t="shared" si="2"/>
        <v>5.2801924336798048E-2</v>
      </c>
      <c r="M52" s="81">
        <f t="shared" si="3"/>
        <v>8.5903931042127166E-2</v>
      </c>
    </row>
    <row r="53" spans="1:13" x14ac:dyDescent="0.25">
      <c r="A53" s="49" t="s">
        <v>52</v>
      </c>
      <c r="B53" s="41">
        <v>3</v>
      </c>
      <c r="C53" s="61">
        <v>7</v>
      </c>
      <c r="D53" s="41">
        <v>16</v>
      </c>
      <c r="E53" s="77">
        <v>7</v>
      </c>
      <c r="F53" s="11">
        <v>3</v>
      </c>
      <c r="G53" s="77">
        <f t="shared" si="4"/>
        <v>36</v>
      </c>
      <c r="H53" s="81">
        <f>(B53/126845)*100</f>
        <v>2.3650912531041823E-3</v>
      </c>
      <c r="I53" s="81">
        <f>(C53/119335)*100</f>
        <v>5.8658398625717522E-3</v>
      </c>
      <c r="J53" s="81">
        <f>(D53/143794)*100</f>
        <v>1.1127028944184041E-2</v>
      </c>
      <c r="K53" s="81">
        <f t="shared" si="0"/>
        <v>5.7740054275651018E-3</v>
      </c>
      <c r="L53" s="81">
        <f t="shared" si="2"/>
        <v>2.933440240933225E-3</v>
      </c>
      <c r="M53" s="81">
        <f t="shared" si="3"/>
        <v>5.8682002229916083E-3</v>
      </c>
    </row>
    <row r="54" spans="1:13" x14ac:dyDescent="0.25">
      <c r="A54" s="49" t="s">
        <v>53</v>
      </c>
      <c r="B54" s="41">
        <v>52</v>
      </c>
      <c r="C54" s="61">
        <v>40</v>
      </c>
      <c r="D54" s="41">
        <v>50</v>
      </c>
      <c r="E54" s="77">
        <v>38</v>
      </c>
      <c r="F54" s="11">
        <v>32</v>
      </c>
      <c r="G54" s="77">
        <f t="shared" si="4"/>
        <v>212</v>
      </c>
      <c r="H54" s="81">
        <f>(B54/126845)*100</f>
        <v>4.0994915053805828E-2</v>
      </c>
      <c r="I54" s="81">
        <f>(C54/119335)*100</f>
        <v>3.3519084928981438E-2</v>
      </c>
      <c r="J54" s="81">
        <f>(D54/143794)*100</f>
        <v>3.4771965450575128E-2</v>
      </c>
      <c r="K54" s="81">
        <f t="shared" si="0"/>
        <v>3.1344600892496265E-2</v>
      </c>
      <c r="L54" s="81">
        <f t="shared" si="2"/>
        <v>3.1290029236621067E-2</v>
      </c>
      <c r="M54" s="81">
        <f t="shared" si="3"/>
        <v>3.4557179090950581E-2</v>
      </c>
    </row>
    <row r="55" spans="1:13" x14ac:dyDescent="0.25">
      <c r="A55" s="49" t="s">
        <v>54</v>
      </c>
      <c r="B55" s="41">
        <v>68</v>
      </c>
      <c r="C55" s="61">
        <v>37</v>
      </c>
      <c r="D55" s="41">
        <v>85</v>
      </c>
      <c r="E55" s="77">
        <v>32</v>
      </c>
      <c r="F55" s="11">
        <v>64</v>
      </c>
      <c r="G55" s="77">
        <f t="shared" si="4"/>
        <v>286</v>
      </c>
      <c r="H55" s="81">
        <f>(B55/126845)*100</f>
        <v>5.3608735070361464E-2</v>
      </c>
      <c r="I55" s="81">
        <f>(C55/119335)*100</f>
        <v>3.100515355930783E-2</v>
      </c>
      <c r="J55" s="81">
        <f>(D55/143794)*100</f>
        <v>5.9112341265977718E-2</v>
      </c>
      <c r="K55" s="81">
        <f t="shared" si="0"/>
        <v>2.639545338315475E-2</v>
      </c>
      <c r="L55" s="81">
        <f t="shared" si="2"/>
        <v>6.2580058473242134E-2</v>
      </c>
      <c r="M55" s="81">
        <f t="shared" si="3"/>
        <v>4.6619590660433335E-2</v>
      </c>
    </row>
    <row r="56" spans="1:13" x14ac:dyDescent="0.25">
      <c r="A56" s="49" t="s">
        <v>55</v>
      </c>
      <c r="B56" s="41">
        <v>67</v>
      </c>
      <c r="C56" s="61">
        <v>50</v>
      </c>
      <c r="D56" s="41">
        <v>94</v>
      </c>
      <c r="E56" s="77">
        <v>78</v>
      </c>
      <c r="F56" s="11">
        <v>71</v>
      </c>
      <c r="G56" s="77">
        <f t="shared" si="4"/>
        <v>360</v>
      </c>
      <c r="H56" s="81">
        <f>(B56/126845)*100</f>
        <v>5.2820371319326737E-2</v>
      </c>
      <c r="I56" s="81">
        <f>(C56/119335)*100</f>
        <v>4.1898856161226801E-2</v>
      </c>
      <c r="J56" s="81">
        <f>(D56/143794)*100</f>
        <v>6.5371295047081238E-2</v>
      </c>
      <c r="K56" s="81">
        <f t="shared" si="0"/>
        <v>6.4338917621439715E-2</v>
      </c>
      <c r="L56" s="81">
        <f t="shared" si="2"/>
        <v>6.9424752368752993E-2</v>
      </c>
      <c r="M56" s="81">
        <f t="shared" si="3"/>
        <v>5.8682002229916083E-2</v>
      </c>
    </row>
    <row r="57" spans="1:13" x14ac:dyDescent="0.25">
      <c r="A57" s="49" t="s">
        <v>56</v>
      </c>
      <c r="B57" s="41">
        <v>38</v>
      </c>
      <c r="C57" s="61">
        <v>23</v>
      </c>
      <c r="D57" s="41">
        <v>16</v>
      </c>
      <c r="E57" s="77">
        <v>12</v>
      </c>
      <c r="F57" s="11">
        <v>18</v>
      </c>
      <c r="G57" s="77">
        <f t="shared" si="4"/>
        <v>107</v>
      </c>
      <c r="H57" s="81">
        <f>(B57/126845)*100</f>
        <v>2.995782253931964E-2</v>
      </c>
      <c r="I57" s="81">
        <f>(C57/119335)*100</f>
        <v>1.9273473834164327E-2</v>
      </c>
      <c r="J57" s="81">
        <f>(D57/143794)*100</f>
        <v>1.1127028944184041E-2</v>
      </c>
      <c r="K57" s="81">
        <f t="shared" si="0"/>
        <v>9.8982950186830322E-3</v>
      </c>
      <c r="L57" s="81">
        <f t="shared" si="2"/>
        <v>1.7600641445599353E-2</v>
      </c>
      <c r="M57" s="81">
        <f t="shared" si="3"/>
        <v>1.7441595107225059E-2</v>
      </c>
    </row>
    <row r="58" spans="1:13" x14ac:dyDescent="0.25">
      <c r="A58" s="49" t="s">
        <v>57</v>
      </c>
      <c r="B58" s="41">
        <v>16</v>
      </c>
      <c r="C58" s="61">
        <v>11</v>
      </c>
      <c r="D58" s="41">
        <v>14</v>
      </c>
      <c r="E58" s="77">
        <v>11</v>
      </c>
      <c r="F58" s="11">
        <v>18</v>
      </c>
      <c r="G58" s="77">
        <f t="shared" si="4"/>
        <v>70</v>
      </c>
      <c r="H58" s="81">
        <f>(B58/126845)*100</f>
        <v>1.2613820016555638E-2</v>
      </c>
      <c r="I58" s="81">
        <f>(C58/119335)*100</f>
        <v>9.2177483554698961E-3</v>
      </c>
      <c r="J58" s="81">
        <f>(D58/143794)*100</f>
        <v>9.7361503261610347E-3</v>
      </c>
      <c r="K58" s="81">
        <f t="shared" si="0"/>
        <v>9.0734371004594448E-3</v>
      </c>
      <c r="L58" s="81">
        <f t="shared" si="2"/>
        <v>1.7600641445599353E-2</v>
      </c>
      <c r="M58" s="81">
        <f t="shared" si="3"/>
        <v>1.1410389322483684E-2</v>
      </c>
    </row>
    <row r="59" spans="1:13" x14ac:dyDescent="0.25">
      <c r="A59" s="49" t="s">
        <v>58</v>
      </c>
      <c r="B59" s="41">
        <v>61</v>
      </c>
      <c r="C59" s="61">
        <v>164</v>
      </c>
      <c r="D59" s="41">
        <v>79</v>
      </c>
      <c r="E59" s="77">
        <v>43</v>
      </c>
      <c r="F59" s="11">
        <v>60</v>
      </c>
      <c r="G59" s="77">
        <f t="shared" si="4"/>
        <v>407</v>
      </c>
      <c r="H59" s="81">
        <f>(B59/126845)*100</f>
        <v>4.809018881311837E-2</v>
      </c>
      <c r="I59" s="81">
        <f>(C59/119335)*100</f>
        <v>0.13742824820882391</v>
      </c>
      <c r="J59" s="81">
        <f>(D59/143794)*100</f>
        <v>5.49397054119087E-2</v>
      </c>
      <c r="K59" s="81">
        <f t="shared" si="0"/>
        <v>3.54688904836142E-2</v>
      </c>
      <c r="L59" s="81">
        <f t="shared" si="2"/>
        <v>5.8668804818664502E-2</v>
      </c>
      <c r="M59" s="81">
        <f t="shared" si="3"/>
        <v>6.6343263632155119E-2</v>
      </c>
    </row>
    <row r="60" spans="1:13" x14ac:dyDescent="0.25">
      <c r="A60" s="49" t="s">
        <v>59</v>
      </c>
      <c r="B60" s="41">
        <v>41</v>
      </c>
      <c r="C60" s="61">
        <v>46</v>
      </c>
      <c r="D60" s="41">
        <v>64</v>
      </c>
      <c r="E60" s="77">
        <v>15</v>
      </c>
      <c r="F60" s="11">
        <v>30</v>
      </c>
      <c r="G60" s="77">
        <f t="shared" si="4"/>
        <v>196</v>
      </c>
      <c r="H60" s="81">
        <f>(B60/126845)*100</f>
        <v>3.2322913792423823E-2</v>
      </c>
      <c r="I60" s="81">
        <f>(C60/119335)*100</f>
        <v>3.8546947668328654E-2</v>
      </c>
      <c r="J60" s="81">
        <f>(D60/143794)*100</f>
        <v>4.4508115776736162E-2</v>
      </c>
      <c r="K60" s="81">
        <f t="shared" si="0"/>
        <v>1.2372868773353789E-2</v>
      </c>
      <c r="L60" s="81">
        <f t="shared" si="2"/>
        <v>2.9334402409332251E-2</v>
      </c>
      <c r="M60" s="81">
        <f t="shared" si="3"/>
        <v>3.1949090102954318E-2</v>
      </c>
    </row>
    <row r="61" spans="1:13" x14ac:dyDescent="0.25">
      <c r="A61" s="50" t="s">
        <v>60</v>
      </c>
      <c r="B61" s="51">
        <v>318</v>
      </c>
      <c r="C61" s="61">
        <v>342</v>
      </c>
      <c r="D61" s="41">
        <v>582</v>
      </c>
      <c r="E61" s="77">
        <v>270</v>
      </c>
      <c r="F61" s="11">
        <v>329</v>
      </c>
      <c r="G61" s="77">
        <f t="shared" si="4"/>
        <v>1841</v>
      </c>
      <c r="H61" s="81">
        <f>(B61/126845)*100</f>
        <v>0.25069967282904332</v>
      </c>
      <c r="I61" s="81">
        <f>(C61/119335)*100</f>
        <v>0.28658817614279131</v>
      </c>
      <c r="J61" s="81">
        <f>(D61/143794)*100</f>
        <v>0.40474567784469445</v>
      </c>
      <c r="K61" s="81">
        <f t="shared" si="0"/>
        <v>0.22271163792036822</v>
      </c>
      <c r="L61" s="81">
        <f t="shared" si="2"/>
        <v>0.32170061308901038</v>
      </c>
      <c r="M61" s="81">
        <f t="shared" si="3"/>
        <v>0.30009323918132086</v>
      </c>
    </row>
    <row r="62" spans="1:13" x14ac:dyDescent="0.25">
      <c r="A62" s="40" t="s">
        <v>61</v>
      </c>
      <c r="B62" s="41">
        <v>31</v>
      </c>
      <c r="C62" s="61">
        <v>10</v>
      </c>
      <c r="D62" s="41">
        <v>27</v>
      </c>
      <c r="E62" s="77">
        <v>13</v>
      </c>
      <c r="F62" s="11">
        <v>19</v>
      </c>
      <c r="G62" s="77">
        <f t="shared" si="4"/>
        <v>100</v>
      </c>
      <c r="H62" s="81">
        <f>(B62/126845)*100</f>
        <v>2.4439276282076549E-2</v>
      </c>
      <c r="I62" s="81">
        <f>(C62/119335)*100</f>
        <v>8.3797712322453595E-3</v>
      </c>
      <c r="J62" s="81">
        <f>(D62/143794)*100</f>
        <v>1.877686134331057E-2</v>
      </c>
      <c r="K62" s="81">
        <f t="shared" si="0"/>
        <v>1.0723152936906618E-2</v>
      </c>
      <c r="L62" s="81">
        <f t="shared" si="2"/>
        <v>1.8578454859243761E-2</v>
      </c>
      <c r="M62" s="81">
        <f t="shared" si="3"/>
        <v>1.630055617497669E-2</v>
      </c>
    </row>
    <row r="63" spans="1:13" x14ac:dyDescent="0.25">
      <c r="A63" s="40" t="s">
        <v>62</v>
      </c>
      <c r="B63" s="41">
        <v>66</v>
      </c>
      <c r="C63" s="61">
        <v>27</v>
      </c>
      <c r="D63" s="41">
        <v>66</v>
      </c>
      <c r="E63" s="77">
        <v>22</v>
      </c>
      <c r="F63" s="11">
        <v>24</v>
      </c>
      <c r="G63" s="77">
        <f t="shared" si="4"/>
        <v>205</v>
      </c>
      <c r="H63" s="81">
        <f>(B63/126845)*100</f>
        <v>5.2032007568292009E-2</v>
      </c>
      <c r="I63" s="81">
        <f>(C63/119335)*100</f>
        <v>2.262538232706247E-2</v>
      </c>
      <c r="J63" s="81">
        <f>(D63/143794)*100</f>
        <v>4.5898994394759168E-2</v>
      </c>
      <c r="K63" s="81">
        <f t="shared" si="0"/>
        <v>1.814687420091889E-2</v>
      </c>
      <c r="L63" s="81">
        <f t="shared" si="2"/>
        <v>2.34675219274658E-2</v>
      </c>
      <c r="M63" s="81">
        <f t="shared" si="3"/>
        <v>3.3416140158702215E-2</v>
      </c>
    </row>
    <row r="64" spans="1:13" x14ac:dyDescent="0.25">
      <c r="A64" s="40" t="s">
        <v>63</v>
      </c>
      <c r="B64" s="41">
        <v>141</v>
      </c>
      <c r="C64" s="61">
        <v>131</v>
      </c>
      <c r="D64" s="41">
        <v>267</v>
      </c>
      <c r="E64" s="77">
        <v>48</v>
      </c>
      <c r="F64" s="11">
        <v>67</v>
      </c>
      <c r="G64" s="77">
        <f t="shared" si="4"/>
        <v>654</v>
      </c>
      <c r="H64" s="81">
        <f>(B64/126845)*100</f>
        <v>0.11115928889589657</v>
      </c>
      <c r="I64" s="81">
        <f>(C64/119335)*100</f>
        <v>0.10977500314241422</v>
      </c>
      <c r="J64" s="81">
        <f>(D64/143794)*100</f>
        <v>0.18568229550607118</v>
      </c>
      <c r="K64" s="81">
        <f t="shared" si="0"/>
        <v>3.9593180074732129E-2</v>
      </c>
      <c r="L64" s="81">
        <f t="shared" si="2"/>
        <v>6.5513498714175361E-2</v>
      </c>
      <c r="M64" s="81">
        <f t="shared" si="3"/>
        <v>0.10660563738434756</v>
      </c>
    </row>
    <row r="65" spans="1:13" x14ac:dyDescent="0.25">
      <c r="A65" s="40" t="s">
        <v>64</v>
      </c>
      <c r="B65" s="41">
        <v>84</v>
      </c>
      <c r="C65" s="61">
        <v>88</v>
      </c>
      <c r="D65" s="41">
        <v>83</v>
      </c>
      <c r="E65" s="77">
        <v>71</v>
      </c>
      <c r="F65" s="11">
        <v>71</v>
      </c>
      <c r="G65" s="77">
        <f t="shared" si="4"/>
        <v>397</v>
      </c>
      <c r="H65" s="81">
        <f>(B65/126845)*100</f>
        <v>6.6222555086917101E-2</v>
      </c>
      <c r="I65" s="81">
        <f>(C65/119335)*100</f>
        <v>7.3741986843759169E-2</v>
      </c>
      <c r="J65" s="81">
        <f>(D65/143794)*100</f>
        <v>5.7721462647954712E-2</v>
      </c>
      <c r="K65" s="81">
        <f t="shared" si="0"/>
        <v>5.8564912193874601E-2</v>
      </c>
      <c r="L65" s="81">
        <f t="shared" si="2"/>
        <v>6.9424752368752993E-2</v>
      </c>
      <c r="M65" s="81">
        <f t="shared" si="3"/>
        <v>6.4713208014657464E-2</v>
      </c>
    </row>
    <row r="66" spans="1:13" x14ac:dyDescent="0.25">
      <c r="A66" s="40" t="s">
        <v>65</v>
      </c>
      <c r="B66" s="41">
        <v>114</v>
      </c>
      <c r="C66" s="61">
        <v>63</v>
      </c>
      <c r="D66" s="41">
        <v>152</v>
      </c>
      <c r="E66" s="77">
        <v>165</v>
      </c>
      <c r="F66" s="11">
        <v>72</v>
      </c>
      <c r="G66" s="77">
        <f t="shared" si="4"/>
        <v>566</v>
      </c>
      <c r="H66" s="81">
        <f>(B66/126845)*100</f>
        <v>8.9873467617958933E-2</v>
      </c>
      <c r="I66" s="81">
        <f>(C66/119335)*100</f>
        <v>5.2792558763145765E-2</v>
      </c>
      <c r="J66" s="81">
        <f>(D66/143794)*100</f>
        <v>0.10570677496974838</v>
      </c>
      <c r="K66" s="81">
        <f t="shared" si="0"/>
        <v>0.13610155650689168</v>
      </c>
      <c r="L66" s="81">
        <f t="shared" si="2"/>
        <v>7.0402565782397411E-2</v>
      </c>
      <c r="M66" s="81">
        <f t="shared" si="3"/>
        <v>9.2261147950368064E-2</v>
      </c>
    </row>
    <row r="67" spans="1:13" x14ac:dyDescent="0.25">
      <c r="A67" s="40" t="s">
        <v>66</v>
      </c>
      <c r="B67" s="41">
        <v>82</v>
      </c>
      <c r="C67" s="61">
        <v>96</v>
      </c>
      <c r="D67" s="41">
        <v>260</v>
      </c>
      <c r="E67" s="77">
        <v>81</v>
      </c>
      <c r="F67" s="11">
        <v>59</v>
      </c>
      <c r="G67" s="77">
        <f t="shared" si="4"/>
        <v>578</v>
      </c>
      <c r="H67" s="81">
        <f>(B67/126845)*100</f>
        <v>6.4645827584847645E-2</v>
      </c>
      <c r="I67" s="81">
        <f>(C67/119335)*100</f>
        <v>8.0445803829555448E-2</v>
      </c>
      <c r="J67" s="81">
        <f>(D67/143794)*100</f>
        <v>0.18081422034299066</v>
      </c>
      <c r="K67" s="81">
        <f t="shared" si="0"/>
        <v>6.6813491376110465E-2</v>
      </c>
      <c r="L67" s="81">
        <f t="shared" si="2"/>
        <v>5.7690991405020091E-2</v>
      </c>
      <c r="M67" s="81">
        <f t="shared" si="3"/>
        <v>9.4217214691365264E-2</v>
      </c>
    </row>
    <row r="68" spans="1:13" x14ac:dyDescent="0.25">
      <c r="A68" s="40" t="s">
        <v>67</v>
      </c>
      <c r="B68" s="41">
        <v>23</v>
      </c>
      <c r="C68" s="61">
        <v>32</v>
      </c>
      <c r="D68" s="41">
        <v>16</v>
      </c>
      <c r="E68" s="77">
        <v>10</v>
      </c>
      <c r="F68" s="11">
        <v>11</v>
      </c>
      <c r="G68" s="77">
        <f t="shared" si="4"/>
        <v>92</v>
      </c>
      <c r="H68" s="81">
        <f>(B68/126845)*100</f>
        <v>1.8132366273798731E-2</v>
      </c>
      <c r="I68" s="81">
        <f>(C68/119335)*100</f>
        <v>2.6815267943185152E-2</v>
      </c>
      <c r="J68" s="81">
        <f>(D68/143794)*100</f>
        <v>1.1127028944184041E-2</v>
      </c>
      <c r="K68" s="81">
        <f t="shared" ref="K68:K125" si="5">(E68/121233)*100</f>
        <v>8.248579182235859E-3</v>
      </c>
      <c r="L68" s="81">
        <f t="shared" si="2"/>
        <v>1.0755947550088492E-2</v>
      </c>
      <c r="M68" s="81">
        <f t="shared" si="3"/>
        <v>1.4996511680978557E-2</v>
      </c>
    </row>
    <row r="69" spans="1:13" x14ac:dyDescent="0.25">
      <c r="A69" s="40" t="s">
        <v>68</v>
      </c>
      <c r="B69" s="41">
        <v>341</v>
      </c>
      <c r="C69" s="61">
        <v>497</v>
      </c>
      <c r="D69" s="41">
        <v>309</v>
      </c>
      <c r="E69" s="77">
        <v>212</v>
      </c>
      <c r="F69" s="11">
        <v>292</v>
      </c>
      <c r="G69" s="77">
        <f t="shared" si="4"/>
        <v>1651</v>
      </c>
      <c r="H69" s="81">
        <f>(B69/126845)*100</f>
        <v>0.26883203910284209</v>
      </c>
      <c r="I69" s="81">
        <f>(C69/119335)*100</f>
        <v>0.4164746302425944</v>
      </c>
      <c r="J69" s="81">
        <f t="shared" ref="J69:J125" si="6">(D69/143794)*100</f>
        <v>0.21489074648455431</v>
      </c>
      <c r="K69" s="81">
        <f t="shared" si="5"/>
        <v>0.17486987866340023</v>
      </c>
      <c r="L69" s="81">
        <f t="shared" ref="L69:L125" si="7">(F69/102269)*100</f>
        <v>0.28552151678416726</v>
      </c>
      <c r="M69" s="81">
        <f t="shared" ref="M69:M125" si="8">(G69/613476)*100</f>
        <v>0.26912218244886515</v>
      </c>
    </row>
    <row r="70" spans="1:13" x14ac:dyDescent="0.25">
      <c r="A70" s="40" t="s">
        <v>69</v>
      </c>
      <c r="B70" s="41">
        <v>23</v>
      </c>
      <c r="C70" s="61">
        <v>9</v>
      </c>
      <c r="D70" s="41">
        <v>31</v>
      </c>
      <c r="E70" s="77">
        <v>21</v>
      </c>
      <c r="F70" s="11">
        <v>23</v>
      </c>
      <c r="G70" s="77">
        <f t="shared" si="4"/>
        <v>107</v>
      </c>
      <c r="H70" s="81">
        <f>(B70/126845)*100</f>
        <v>1.8132366273798731E-2</v>
      </c>
      <c r="I70" s="81">
        <f>(C70/119335)*100</f>
        <v>7.5417941090208246E-3</v>
      </c>
      <c r="J70" s="81">
        <f t="shared" si="6"/>
        <v>2.1558618579356578E-2</v>
      </c>
      <c r="K70" s="81">
        <f t="shared" si="5"/>
        <v>1.7322016282695307E-2</v>
      </c>
      <c r="L70" s="81">
        <f t="shared" si="7"/>
        <v>2.2489708513821392E-2</v>
      </c>
      <c r="M70" s="81">
        <f t="shared" si="8"/>
        <v>1.7441595107225059E-2</v>
      </c>
    </row>
    <row r="71" spans="1:13" x14ac:dyDescent="0.25">
      <c r="A71" s="40" t="s">
        <v>70</v>
      </c>
      <c r="B71" s="41">
        <v>20</v>
      </c>
      <c r="C71" s="61">
        <v>26</v>
      </c>
      <c r="D71" s="41">
        <v>15</v>
      </c>
      <c r="E71" s="77">
        <v>20</v>
      </c>
      <c r="F71" s="11">
        <v>16</v>
      </c>
      <c r="G71" s="77">
        <f t="shared" si="4"/>
        <v>97</v>
      </c>
      <c r="H71" s="81">
        <f>(B71/126845)*100</f>
        <v>1.5767275020694548E-2</v>
      </c>
      <c r="I71" s="81">
        <f>(C71/119335)*100</f>
        <v>2.1787405203837935E-2</v>
      </c>
      <c r="J71" s="81">
        <f t="shared" si="6"/>
        <v>1.0431589635172538E-2</v>
      </c>
      <c r="K71" s="81">
        <f t="shared" si="5"/>
        <v>1.6497158364471718E-2</v>
      </c>
      <c r="L71" s="81">
        <f t="shared" si="7"/>
        <v>1.5645014618310533E-2</v>
      </c>
      <c r="M71" s="81">
        <f t="shared" si="8"/>
        <v>1.581153948972739E-2</v>
      </c>
    </row>
    <row r="72" spans="1:13" x14ac:dyDescent="0.25">
      <c r="A72" s="40" t="s">
        <v>71</v>
      </c>
      <c r="B72" s="41">
        <v>7690</v>
      </c>
      <c r="C72" s="61">
        <v>6256</v>
      </c>
      <c r="D72" s="41">
        <v>19185</v>
      </c>
      <c r="E72" s="77">
        <v>7226</v>
      </c>
      <c r="F72" s="11">
        <v>5314</v>
      </c>
      <c r="G72" s="77">
        <f t="shared" si="4"/>
        <v>45671</v>
      </c>
      <c r="H72" s="81">
        <f>(B72/126845)*100</f>
        <v>6.0625172454570535</v>
      </c>
      <c r="I72" s="81">
        <f>(C72/119335)*100</f>
        <v>5.2423848828926971</v>
      </c>
      <c r="J72" s="81">
        <f t="shared" si="6"/>
        <v>13.342003143385678</v>
      </c>
      <c r="K72" s="81">
        <f t="shared" si="5"/>
        <v>5.9604233170836327</v>
      </c>
      <c r="L72" s="81">
        <f t="shared" si="7"/>
        <v>5.1961004801063861</v>
      </c>
      <c r="M72" s="81">
        <f t="shared" si="8"/>
        <v>7.4446270106736048</v>
      </c>
    </row>
    <row r="73" spans="1:13" x14ac:dyDescent="0.25">
      <c r="A73" s="40" t="s">
        <v>72</v>
      </c>
      <c r="B73" s="41">
        <v>6</v>
      </c>
      <c r="C73" s="61">
        <v>15</v>
      </c>
      <c r="D73" s="41">
        <v>5</v>
      </c>
      <c r="E73" s="77">
        <v>5</v>
      </c>
      <c r="F73" s="11">
        <v>2</v>
      </c>
      <c r="G73" s="77">
        <f t="shared" si="4"/>
        <v>33</v>
      </c>
      <c r="H73" s="81">
        <f>(B73/126845)*100</f>
        <v>4.7301825062083646E-3</v>
      </c>
      <c r="I73" s="81">
        <f>(C73/119335)*100</f>
        <v>1.2569656848368039E-2</v>
      </c>
      <c r="J73" s="81">
        <f t="shared" si="6"/>
        <v>3.4771965450575127E-3</v>
      </c>
      <c r="K73" s="81">
        <f t="shared" si="5"/>
        <v>4.1242895911179295E-3</v>
      </c>
      <c r="L73" s="81">
        <f t="shared" si="7"/>
        <v>1.9556268272888167E-3</v>
      </c>
      <c r="M73" s="81">
        <f t="shared" si="8"/>
        <v>5.3791835377423082E-3</v>
      </c>
    </row>
    <row r="74" spans="1:13" ht="16.5" x14ac:dyDescent="0.25">
      <c r="A74" s="40" t="s">
        <v>73</v>
      </c>
      <c r="B74" s="41">
        <v>29</v>
      </c>
      <c r="C74" s="61">
        <v>18</v>
      </c>
      <c r="D74" s="41">
        <v>47</v>
      </c>
      <c r="E74" s="77">
        <v>15</v>
      </c>
      <c r="F74" s="11">
        <v>23</v>
      </c>
      <c r="G74" s="77">
        <f t="shared" si="4"/>
        <v>132</v>
      </c>
      <c r="H74" s="81">
        <f>(B74/126845)*100</f>
        <v>2.2862548780007094E-2</v>
      </c>
      <c r="I74" s="81">
        <f>(C74/119335)*100</f>
        <v>1.5083588218041649E-2</v>
      </c>
      <c r="J74" s="81">
        <f t="shared" si="6"/>
        <v>3.2685647523540619E-2</v>
      </c>
      <c r="K74" s="81">
        <f t="shared" si="5"/>
        <v>1.2372868773353789E-2</v>
      </c>
      <c r="L74" s="81">
        <f t="shared" si="7"/>
        <v>2.2489708513821392E-2</v>
      </c>
      <c r="M74" s="81">
        <f t="shared" si="8"/>
        <v>2.1516734150969233E-2</v>
      </c>
    </row>
    <row r="75" spans="1:13" x14ac:dyDescent="0.25">
      <c r="A75" s="40" t="s">
        <v>74</v>
      </c>
      <c r="B75" s="41">
        <v>72</v>
      </c>
      <c r="C75" s="61">
        <v>64</v>
      </c>
      <c r="D75" s="41">
        <v>125</v>
      </c>
      <c r="E75" s="77">
        <v>71</v>
      </c>
      <c r="F75" s="11">
        <v>72</v>
      </c>
      <c r="G75" s="77">
        <f t="shared" si="4"/>
        <v>404</v>
      </c>
      <c r="H75" s="81">
        <f>(B75/126845)*100</f>
        <v>5.6762190074500382E-2</v>
      </c>
      <c r="I75" s="81">
        <f>(C75/119335)*100</f>
        <v>5.3630535886370304E-2</v>
      </c>
      <c r="J75" s="81">
        <f t="shared" si="6"/>
        <v>8.6929913626437816E-2</v>
      </c>
      <c r="K75" s="81">
        <f t="shared" si="5"/>
        <v>5.8564912193874601E-2</v>
      </c>
      <c r="L75" s="81">
        <f t="shared" si="7"/>
        <v>7.0402565782397411E-2</v>
      </c>
      <c r="M75" s="81">
        <f t="shared" si="8"/>
        <v>6.5854246946905823E-2</v>
      </c>
    </row>
    <row r="76" spans="1:13" x14ac:dyDescent="0.25">
      <c r="A76" s="40" t="s">
        <v>75</v>
      </c>
      <c r="B76" s="41">
        <v>9</v>
      </c>
      <c r="C76" s="61">
        <v>10</v>
      </c>
      <c r="D76" s="41">
        <v>4</v>
      </c>
      <c r="E76" s="77">
        <v>6</v>
      </c>
      <c r="F76" s="11">
        <v>6</v>
      </c>
      <c r="G76" s="77">
        <f t="shared" si="4"/>
        <v>35</v>
      </c>
      <c r="H76" s="81">
        <f>(B76/126845)*100</f>
        <v>7.0952737593125478E-3</v>
      </c>
      <c r="I76" s="81">
        <f>(C76/119335)*100</f>
        <v>8.3797712322453595E-3</v>
      </c>
      <c r="J76" s="81">
        <f t="shared" si="6"/>
        <v>2.7817572360460101E-3</v>
      </c>
      <c r="K76" s="81">
        <f t="shared" si="5"/>
        <v>4.9491475093415161E-3</v>
      </c>
      <c r="L76" s="81">
        <f t="shared" si="7"/>
        <v>5.8668804818664501E-3</v>
      </c>
      <c r="M76" s="81">
        <f t="shared" si="8"/>
        <v>5.7051946612418419E-3</v>
      </c>
    </row>
    <row r="77" spans="1:13" x14ac:dyDescent="0.25">
      <c r="A77" s="40" t="s">
        <v>76</v>
      </c>
      <c r="B77" s="41">
        <v>57</v>
      </c>
      <c r="C77" s="61">
        <v>37</v>
      </c>
      <c r="D77" s="41">
        <v>53</v>
      </c>
      <c r="E77" s="77">
        <v>37</v>
      </c>
      <c r="F77" s="11">
        <v>49</v>
      </c>
      <c r="G77" s="77">
        <f t="shared" si="4"/>
        <v>233</v>
      </c>
      <c r="H77" s="81">
        <f>(B77/126845)*100</f>
        <v>4.4936733808979466E-2</v>
      </c>
      <c r="I77" s="81">
        <f>(C77/119335)*100</f>
        <v>3.100515355930783E-2</v>
      </c>
      <c r="J77" s="81">
        <f t="shared" si="6"/>
        <v>3.6858283377609637E-2</v>
      </c>
      <c r="K77" s="81">
        <f t="shared" si="5"/>
        <v>3.0519742974272682E-2</v>
      </c>
      <c r="L77" s="81">
        <f t="shared" si="7"/>
        <v>4.7912857268576012E-2</v>
      </c>
      <c r="M77" s="81">
        <f t="shared" si="8"/>
        <v>3.7980295887695692E-2</v>
      </c>
    </row>
    <row r="78" spans="1:13" x14ac:dyDescent="0.25">
      <c r="A78" s="40" t="s">
        <v>77</v>
      </c>
      <c r="B78" s="41">
        <v>94</v>
      </c>
      <c r="C78" s="61">
        <v>45</v>
      </c>
      <c r="D78" s="41">
        <v>86</v>
      </c>
      <c r="E78" s="77">
        <v>56</v>
      </c>
      <c r="F78" s="11">
        <v>52</v>
      </c>
      <c r="G78" s="77">
        <f t="shared" si="4"/>
        <v>333</v>
      </c>
      <c r="H78" s="81">
        <f>(B78/126845)*100</f>
        <v>7.4106192597264378E-2</v>
      </c>
      <c r="I78" s="81">
        <f>(C78/119335)*100</f>
        <v>3.7708970545104116E-2</v>
      </c>
      <c r="J78" s="81">
        <f t="shared" si="6"/>
        <v>5.9807780574989221E-2</v>
      </c>
      <c r="K78" s="81">
        <f t="shared" si="5"/>
        <v>4.6192043420520815E-2</v>
      </c>
      <c r="L78" s="81">
        <f t="shared" si="7"/>
        <v>5.0846297509509232E-2</v>
      </c>
      <c r="M78" s="81">
        <f t="shared" si="8"/>
        <v>5.4280852062672379E-2</v>
      </c>
    </row>
    <row r="79" spans="1:13" x14ac:dyDescent="0.25">
      <c r="A79" s="40" t="s">
        <v>78</v>
      </c>
      <c r="B79" s="41">
        <v>238</v>
      </c>
      <c r="C79" s="61">
        <v>178</v>
      </c>
      <c r="D79" s="41">
        <v>467</v>
      </c>
      <c r="E79" s="77">
        <v>144</v>
      </c>
      <c r="F79" s="11">
        <v>121</v>
      </c>
      <c r="G79" s="77">
        <f t="shared" si="4"/>
        <v>1148</v>
      </c>
      <c r="H79" s="81">
        <f>(B79/126845)*100</f>
        <v>0.18763057274626513</v>
      </c>
      <c r="I79" s="81">
        <f>(C79/119335)*100</f>
        <v>0.1491599279339674</v>
      </c>
      <c r="J79" s="81">
        <f t="shared" si="6"/>
        <v>0.32477015730837172</v>
      </c>
      <c r="K79" s="81">
        <f t="shared" si="5"/>
        <v>0.11877954022419639</v>
      </c>
      <c r="L79" s="81">
        <f t="shared" si="7"/>
        <v>0.11831542305097342</v>
      </c>
      <c r="M79" s="81">
        <f t="shared" si="8"/>
        <v>0.1871303848887324</v>
      </c>
    </row>
    <row r="80" spans="1:13" x14ac:dyDescent="0.25">
      <c r="A80" s="40" t="s">
        <v>79</v>
      </c>
      <c r="B80" s="41">
        <v>109</v>
      </c>
      <c r="C80" s="61">
        <v>66</v>
      </c>
      <c r="D80" s="41">
        <v>180</v>
      </c>
      <c r="E80" s="77">
        <v>76</v>
      </c>
      <c r="F80" s="11">
        <v>55</v>
      </c>
      <c r="G80" s="77">
        <f t="shared" si="4"/>
        <v>486</v>
      </c>
      <c r="H80" s="81">
        <f>(B80/126845)*100</f>
        <v>8.5931648862785287E-2</v>
      </c>
      <c r="I80" s="81">
        <f>(C80/119335)*100</f>
        <v>5.5306490132819373E-2</v>
      </c>
      <c r="J80" s="81">
        <f t="shared" si="6"/>
        <v>0.12517907562207045</v>
      </c>
      <c r="K80" s="81">
        <f t="shared" si="5"/>
        <v>6.2689201784992529E-2</v>
      </c>
      <c r="L80" s="81">
        <f t="shared" si="7"/>
        <v>5.3779737750442466E-2</v>
      </c>
      <c r="M80" s="81">
        <f t="shared" si="8"/>
        <v>7.9220703010386723E-2</v>
      </c>
    </row>
    <row r="81" spans="1:13" x14ac:dyDescent="0.25">
      <c r="A81" s="40" t="s">
        <v>80</v>
      </c>
      <c r="B81" s="41">
        <v>147</v>
      </c>
      <c r="C81" s="61">
        <v>126</v>
      </c>
      <c r="D81" s="41">
        <v>99</v>
      </c>
      <c r="E81" s="77">
        <v>99</v>
      </c>
      <c r="F81" s="11">
        <v>190</v>
      </c>
      <c r="G81" s="77">
        <f t="shared" si="4"/>
        <v>661</v>
      </c>
      <c r="H81" s="81">
        <f>(B81/126845)*100</f>
        <v>0.11588947140210493</v>
      </c>
      <c r="I81" s="81">
        <f>(C81/119335)*100</f>
        <v>0.10558511752629153</v>
      </c>
      <c r="J81" s="81">
        <f t="shared" si="6"/>
        <v>6.8848491592138752E-2</v>
      </c>
      <c r="K81" s="81">
        <f t="shared" si="5"/>
        <v>8.1660933904135022E-2</v>
      </c>
      <c r="L81" s="81">
        <f t="shared" si="7"/>
        <v>0.18578454859243759</v>
      </c>
      <c r="M81" s="81">
        <f t="shared" si="8"/>
        <v>0.10774667631659593</v>
      </c>
    </row>
    <row r="82" spans="1:13" x14ac:dyDescent="0.25">
      <c r="A82" s="45" t="s">
        <v>81</v>
      </c>
      <c r="B82" s="46">
        <v>14403</v>
      </c>
      <c r="C82" s="63">
        <v>13136</v>
      </c>
      <c r="D82" s="46">
        <v>13910</v>
      </c>
      <c r="E82" s="46">
        <v>15440</v>
      </c>
      <c r="F82" s="6">
        <v>10405</v>
      </c>
      <c r="G82" s="46">
        <f>B82+C82+D82+E82+F82</f>
        <v>67294</v>
      </c>
      <c r="H82" s="82">
        <f>(B82/126845)*100</f>
        <v>11.354803106153179</v>
      </c>
      <c r="I82" s="82">
        <f>(C82/119335)*100</f>
        <v>11.007667490677504</v>
      </c>
      <c r="J82" s="82">
        <f t="shared" si="6"/>
        <v>9.6735607883500005</v>
      </c>
      <c r="K82" s="82">
        <f t="shared" si="5"/>
        <v>12.735806257372168</v>
      </c>
      <c r="L82" s="82">
        <f t="shared" si="7"/>
        <v>10.17414856897007</v>
      </c>
      <c r="M82" s="82">
        <f t="shared" si="8"/>
        <v>10.969296272388814</v>
      </c>
    </row>
    <row r="83" spans="1:13" x14ac:dyDescent="0.25">
      <c r="A83" s="40" t="s">
        <v>82</v>
      </c>
      <c r="B83" s="41">
        <v>89</v>
      </c>
      <c r="C83" s="61">
        <v>84</v>
      </c>
      <c r="D83" s="41">
        <v>100</v>
      </c>
      <c r="E83" s="77">
        <v>59</v>
      </c>
      <c r="F83" s="11">
        <v>80</v>
      </c>
      <c r="G83" s="77">
        <f>B83+C83+D83+E83+F83</f>
        <v>412</v>
      </c>
      <c r="H83" s="81">
        <f>(B83/126845)*100</f>
        <v>7.0164373842090733E-2</v>
      </c>
      <c r="I83" s="81">
        <f>(C83/119335)*100</f>
        <v>7.0390078350861029E-2</v>
      </c>
      <c r="J83" s="81">
        <f t="shared" si="6"/>
        <v>6.9543930901150255E-2</v>
      </c>
      <c r="K83" s="81">
        <f t="shared" si="5"/>
        <v>4.8666617175191572E-2</v>
      </c>
      <c r="L83" s="81">
        <f t="shared" si="7"/>
        <v>7.8225073091552674E-2</v>
      </c>
      <c r="M83" s="81">
        <f t="shared" si="8"/>
        <v>6.7158291440903961E-2</v>
      </c>
    </row>
    <row r="84" spans="1:13" x14ac:dyDescent="0.25">
      <c r="A84" s="40" t="s">
        <v>83</v>
      </c>
      <c r="B84" s="41">
        <v>158</v>
      </c>
      <c r="C84" s="61">
        <v>87</v>
      </c>
      <c r="D84" s="41">
        <v>66</v>
      </c>
      <c r="E84" s="77">
        <v>72</v>
      </c>
      <c r="F84" s="11">
        <v>109</v>
      </c>
      <c r="G84" s="77">
        <f t="shared" ref="G84:G102" si="9">B84+C84+D84+E84+F84</f>
        <v>492</v>
      </c>
      <c r="H84" s="81">
        <f>(B84/126845)*100</f>
        <v>0.12456147266348694</v>
      </c>
      <c r="I84" s="81">
        <f>(C84/119335)*100</f>
        <v>7.2904009720534638E-2</v>
      </c>
      <c r="J84" s="81">
        <f t="shared" si="6"/>
        <v>4.5898994394759168E-2</v>
      </c>
      <c r="K84" s="81">
        <f t="shared" si="5"/>
        <v>5.9389770112098193E-2</v>
      </c>
      <c r="L84" s="81">
        <f t="shared" si="7"/>
        <v>0.10658166208724051</v>
      </c>
      <c r="M84" s="81">
        <f t="shared" si="8"/>
        <v>8.0198736380885316E-2</v>
      </c>
    </row>
    <row r="85" spans="1:13" ht="16.5" x14ac:dyDescent="0.25">
      <c r="A85" s="40" t="s">
        <v>84</v>
      </c>
      <c r="B85" s="41">
        <v>97</v>
      </c>
      <c r="C85" s="61">
        <v>132</v>
      </c>
      <c r="D85" s="41">
        <v>175</v>
      </c>
      <c r="E85" s="77">
        <v>91</v>
      </c>
      <c r="F85" s="11">
        <v>8</v>
      </c>
      <c r="G85" s="77">
        <f t="shared" si="9"/>
        <v>503</v>
      </c>
      <c r="H85" s="81">
        <f>(B85/126845)*100</f>
        <v>7.6471283850368554E-2</v>
      </c>
      <c r="I85" s="81">
        <f>(C85/119335)*100</f>
        <v>0.11061298026563875</v>
      </c>
      <c r="J85" s="81">
        <f t="shared" si="6"/>
        <v>0.12170187907701295</v>
      </c>
      <c r="K85" s="81">
        <f t="shared" si="5"/>
        <v>7.5062070558346322E-2</v>
      </c>
      <c r="L85" s="81">
        <f t="shared" si="7"/>
        <v>7.8225073091552667E-3</v>
      </c>
      <c r="M85" s="81">
        <f t="shared" si="8"/>
        <v>8.1991797560132751E-2</v>
      </c>
    </row>
    <row r="86" spans="1:13" x14ac:dyDescent="0.25">
      <c r="A86" s="40" t="s">
        <v>85</v>
      </c>
      <c r="B86" s="41">
        <v>5712</v>
      </c>
      <c r="C86" s="61">
        <v>5874</v>
      </c>
      <c r="D86" s="41">
        <v>6975</v>
      </c>
      <c r="E86" s="77">
        <v>4727</v>
      </c>
      <c r="F86" s="11">
        <v>5375</v>
      </c>
      <c r="G86" s="77">
        <f t="shared" si="9"/>
        <v>28663</v>
      </c>
      <c r="H86" s="81">
        <f>(B86/126845)*100</f>
        <v>4.5031337459103629</v>
      </c>
      <c r="I86" s="81">
        <f>(C86/119335)*100</f>
        <v>4.9222776218209248</v>
      </c>
      <c r="J86" s="81">
        <f t="shared" si="6"/>
        <v>4.8506891803552303</v>
      </c>
      <c r="K86" s="81">
        <f t="shared" si="5"/>
        <v>3.8991033794428911</v>
      </c>
      <c r="L86" s="81">
        <f t="shared" si="7"/>
        <v>5.2557470983386949</v>
      </c>
      <c r="M86" s="81">
        <f t="shared" si="8"/>
        <v>4.672228416433569</v>
      </c>
    </row>
    <row r="87" spans="1:13" x14ac:dyDescent="0.25">
      <c r="A87" s="40" t="s">
        <v>86</v>
      </c>
      <c r="B87" s="41">
        <v>215</v>
      </c>
      <c r="C87" s="61">
        <v>182</v>
      </c>
      <c r="D87" s="41">
        <v>128</v>
      </c>
      <c r="E87" s="77">
        <v>148</v>
      </c>
      <c r="F87" s="11">
        <v>406</v>
      </c>
      <c r="G87" s="77">
        <f t="shared" si="9"/>
        <v>1079</v>
      </c>
      <c r="H87" s="81">
        <f>(B87/126845)*100</f>
        <v>0.16949820647246641</v>
      </c>
      <c r="I87" s="81">
        <f>(C87/119335)*100</f>
        <v>0.15251183642686553</v>
      </c>
      <c r="J87" s="81">
        <f t="shared" si="6"/>
        <v>8.9016231553472325E-2</v>
      </c>
      <c r="K87" s="81">
        <f t="shared" si="5"/>
        <v>0.12207897189709073</v>
      </c>
      <c r="L87" s="81">
        <f t="shared" si="7"/>
        <v>0.39699224593962978</v>
      </c>
      <c r="M87" s="81">
        <f t="shared" si="8"/>
        <v>0.17588300112799848</v>
      </c>
    </row>
    <row r="88" spans="1:13" x14ac:dyDescent="0.25">
      <c r="A88" s="40" t="s">
        <v>87</v>
      </c>
      <c r="B88" s="41">
        <v>687</v>
      </c>
      <c r="C88" s="61">
        <v>136</v>
      </c>
      <c r="D88" s="41">
        <v>242</v>
      </c>
      <c r="E88" s="77">
        <v>576</v>
      </c>
      <c r="F88" s="11">
        <v>587</v>
      </c>
      <c r="G88" s="77">
        <f t="shared" si="9"/>
        <v>2228</v>
      </c>
      <c r="H88" s="81">
        <f>(B88/126845)*100</f>
        <v>0.5416058969608577</v>
      </c>
      <c r="I88" s="81">
        <f>(C88/119335)*100</f>
        <v>0.1139648887585369</v>
      </c>
      <c r="J88" s="81">
        <f t="shared" si="6"/>
        <v>0.16829631278078361</v>
      </c>
      <c r="K88" s="81">
        <f t="shared" si="5"/>
        <v>0.47511816089678555</v>
      </c>
      <c r="L88" s="81">
        <f t="shared" si="7"/>
        <v>0.57397647380926764</v>
      </c>
      <c r="M88" s="81">
        <f t="shared" si="8"/>
        <v>0.36317639157848064</v>
      </c>
    </row>
    <row r="89" spans="1:13" x14ac:dyDescent="0.25">
      <c r="A89" s="40" t="s">
        <v>88</v>
      </c>
      <c r="B89" s="41">
        <v>194</v>
      </c>
      <c r="C89" s="61">
        <v>195</v>
      </c>
      <c r="D89" s="41">
        <v>197</v>
      </c>
      <c r="E89" s="77">
        <v>131</v>
      </c>
      <c r="F89" s="11">
        <v>136</v>
      </c>
      <c r="G89" s="77">
        <f t="shared" si="9"/>
        <v>853</v>
      </c>
      <c r="H89" s="81">
        <f>(B89/126845)*100</f>
        <v>0.15294256770073711</v>
      </c>
      <c r="I89" s="81">
        <f>(C89/119335)*100</f>
        <v>0.16340553902878452</v>
      </c>
      <c r="J89" s="81">
        <f t="shared" si="6"/>
        <v>0.137001543875266</v>
      </c>
      <c r="K89" s="81">
        <f t="shared" si="5"/>
        <v>0.10805638728728975</v>
      </c>
      <c r="L89" s="81">
        <f t="shared" si="7"/>
        <v>0.13298262425563953</v>
      </c>
      <c r="M89" s="81">
        <f t="shared" si="8"/>
        <v>0.13904374417255116</v>
      </c>
    </row>
    <row r="90" spans="1:13" x14ac:dyDescent="0.25">
      <c r="A90" s="40" t="s">
        <v>89</v>
      </c>
      <c r="B90" s="41">
        <v>947</v>
      </c>
      <c r="C90" s="61">
        <v>913</v>
      </c>
      <c r="D90" s="41">
        <v>758</v>
      </c>
      <c r="E90" s="77">
        <v>398</v>
      </c>
      <c r="F90" s="11">
        <v>363</v>
      </c>
      <c r="G90" s="77">
        <f t="shared" si="9"/>
        <v>3379</v>
      </c>
      <c r="H90" s="81">
        <f>(B90/126845)*100</f>
        <v>0.74658047222988688</v>
      </c>
      <c r="I90" s="81">
        <f>(C90/119335)*100</f>
        <v>0.76507311350400131</v>
      </c>
      <c r="J90" s="81">
        <f t="shared" si="6"/>
        <v>0.52714299623071903</v>
      </c>
      <c r="K90" s="81">
        <f t="shared" si="5"/>
        <v>0.32829345145298722</v>
      </c>
      <c r="L90" s="81">
        <f t="shared" si="7"/>
        <v>0.35494626915292027</v>
      </c>
      <c r="M90" s="81">
        <f t="shared" si="8"/>
        <v>0.55079579315246241</v>
      </c>
    </row>
    <row r="91" spans="1:13" x14ac:dyDescent="0.25">
      <c r="A91" s="40" t="s">
        <v>90</v>
      </c>
      <c r="B91" s="41">
        <v>115</v>
      </c>
      <c r="C91" s="61">
        <v>162</v>
      </c>
      <c r="D91" s="41">
        <v>160</v>
      </c>
      <c r="E91" s="77">
        <v>77</v>
      </c>
      <c r="F91" s="11">
        <v>196</v>
      </c>
      <c r="G91" s="77">
        <f t="shared" si="9"/>
        <v>710</v>
      </c>
      <c r="H91" s="81">
        <f>(B91/126845)*100</f>
        <v>9.0661831368993653E-2</v>
      </c>
      <c r="I91" s="81">
        <f>(C91/119335)*100</f>
        <v>0.13575229396237481</v>
      </c>
      <c r="J91" s="81">
        <f t="shared" si="6"/>
        <v>0.11127028944184041</v>
      </c>
      <c r="K91" s="81">
        <f t="shared" si="5"/>
        <v>6.3514059703216122E-2</v>
      </c>
      <c r="L91" s="81">
        <f t="shared" si="7"/>
        <v>0.19165142907430405</v>
      </c>
      <c r="M91" s="81">
        <f t="shared" si="8"/>
        <v>0.1157339488423345</v>
      </c>
    </row>
    <row r="92" spans="1:13" x14ac:dyDescent="0.25">
      <c r="A92" s="40" t="s">
        <v>91</v>
      </c>
      <c r="B92" s="41">
        <v>8</v>
      </c>
      <c r="C92" s="61">
        <v>3</v>
      </c>
      <c r="D92" s="41">
        <v>2</v>
      </c>
      <c r="E92" s="77">
        <v>4</v>
      </c>
      <c r="F92" s="11">
        <v>4</v>
      </c>
      <c r="G92" s="77">
        <f t="shared" si="9"/>
        <v>21</v>
      </c>
      <c r="H92" s="81">
        <f>(B92/126845)*100</f>
        <v>6.3069100082778192E-3</v>
      </c>
      <c r="I92" s="81">
        <f>(C92/119335)*100</f>
        <v>2.5139313696736078E-3</v>
      </c>
      <c r="J92" s="81">
        <f t="shared" si="6"/>
        <v>1.3908786180230051E-3</v>
      </c>
      <c r="K92" s="81">
        <f t="shared" si="5"/>
        <v>3.2994316728943438E-3</v>
      </c>
      <c r="L92" s="81">
        <f t="shared" si="7"/>
        <v>3.9112536545776334E-3</v>
      </c>
      <c r="M92" s="81">
        <f t="shared" si="8"/>
        <v>3.4231167967451047E-3</v>
      </c>
    </row>
    <row r="93" spans="1:13" x14ac:dyDescent="0.25">
      <c r="A93" s="52" t="s">
        <v>92</v>
      </c>
      <c r="B93" s="41">
        <v>34</v>
      </c>
      <c r="C93" s="61">
        <v>15</v>
      </c>
      <c r="D93" s="41">
        <v>16</v>
      </c>
      <c r="E93" s="77">
        <v>49</v>
      </c>
      <c r="F93" s="11">
        <v>41</v>
      </c>
      <c r="G93" s="77">
        <f t="shared" si="9"/>
        <v>155</v>
      </c>
      <c r="H93" s="81">
        <f>(B93/126845)*100</f>
        <v>2.6804367535180732E-2</v>
      </c>
      <c r="I93" s="81">
        <f>(C93/119335)*100</f>
        <v>1.2569656848368039E-2</v>
      </c>
      <c r="J93" s="81">
        <f t="shared" si="6"/>
        <v>1.1127028944184041E-2</v>
      </c>
      <c r="K93" s="81">
        <f t="shared" si="5"/>
        <v>4.0418037992955715E-2</v>
      </c>
      <c r="L93" s="81">
        <f t="shared" si="7"/>
        <v>4.0090349959420749E-2</v>
      </c>
      <c r="M93" s="81">
        <f t="shared" si="8"/>
        <v>2.5265862071213872E-2</v>
      </c>
    </row>
    <row r="94" spans="1:13" x14ac:dyDescent="0.25">
      <c r="A94" s="40" t="s">
        <v>93</v>
      </c>
      <c r="B94" s="41">
        <v>74</v>
      </c>
      <c r="C94" s="61">
        <v>76</v>
      </c>
      <c r="D94" s="41">
        <v>68</v>
      </c>
      <c r="E94" s="77">
        <v>72</v>
      </c>
      <c r="F94" s="11">
        <v>53</v>
      </c>
      <c r="G94" s="77">
        <f t="shared" si="9"/>
        <v>343</v>
      </c>
      <c r="H94" s="81">
        <f>(B94/126845)*100</f>
        <v>5.8338917576569824E-2</v>
      </c>
      <c r="I94" s="81">
        <f>(C94/119335)*100</f>
        <v>6.3686261365064736E-2</v>
      </c>
      <c r="J94" s="81">
        <f t="shared" si="6"/>
        <v>4.7289873012782174E-2</v>
      </c>
      <c r="K94" s="81">
        <f t="shared" si="5"/>
        <v>5.9389770112098193E-2</v>
      </c>
      <c r="L94" s="81">
        <f t="shared" si="7"/>
        <v>5.182411092315365E-2</v>
      </c>
      <c r="M94" s="81">
        <f t="shared" si="8"/>
        <v>5.5910907680170041E-2</v>
      </c>
    </row>
    <row r="95" spans="1:13" x14ac:dyDescent="0.25">
      <c r="A95" s="40" t="s">
        <v>94</v>
      </c>
      <c r="B95" s="41">
        <v>3376</v>
      </c>
      <c r="C95" s="61">
        <v>2680</v>
      </c>
      <c r="D95" s="41">
        <v>1903</v>
      </c>
      <c r="E95" s="77">
        <v>4611</v>
      </c>
      <c r="F95" s="11">
        <v>187</v>
      </c>
      <c r="G95" s="77">
        <f t="shared" si="9"/>
        <v>12757</v>
      </c>
      <c r="H95" s="81">
        <f>(B95/126845)*100</f>
        <v>2.66151602349324</v>
      </c>
      <c r="I95" s="81">
        <f>(C95/119335)*100</f>
        <v>2.2457786902417567</v>
      </c>
      <c r="J95" s="81">
        <f t="shared" si="6"/>
        <v>1.3234210050488895</v>
      </c>
      <c r="K95" s="81">
        <f t="shared" si="5"/>
        <v>3.8034198609289547</v>
      </c>
      <c r="L95" s="81">
        <f t="shared" si="7"/>
        <v>0.18285110835150437</v>
      </c>
      <c r="M95" s="81">
        <f t="shared" si="8"/>
        <v>2.0794619512417767</v>
      </c>
    </row>
    <row r="96" spans="1:13" x14ac:dyDescent="0.25">
      <c r="A96" s="40" t="s">
        <v>95</v>
      </c>
      <c r="B96" s="41">
        <v>247</v>
      </c>
      <c r="C96" s="61">
        <v>231</v>
      </c>
      <c r="D96" s="41">
        <v>137</v>
      </c>
      <c r="E96" s="77">
        <v>232</v>
      </c>
      <c r="F96" s="11">
        <v>295</v>
      </c>
      <c r="G96" s="77">
        <f t="shared" si="9"/>
        <v>1142</v>
      </c>
      <c r="H96" s="81">
        <f>(B96/126845)*100</f>
        <v>0.19472584650557767</v>
      </c>
      <c r="I96" s="81">
        <f>(C96/119335)*100</f>
        <v>0.19357271546486782</v>
      </c>
      <c r="J96" s="81">
        <f t="shared" si="6"/>
        <v>9.5275185334575851E-2</v>
      </c>
      <c r="K96" s="81">
        <f t="shared" si="5"/>
        <v>0.19136703702787194</v>
      </c>
      <c r="L96" s="81">
        <f t="shared" si="7"/>
        <v>0.28845495702510043</v>
      </c>
      <c r="M96" s="81">
        <f t="shared" si="8"/>
        <v>0.18615235151823381</v>
      </c>
    </row>
    <row r="97" spans="1:13" x14ac:dyDescent="0.25">
      <c r="A97" s="40" t="s">
        <v>96</v>
      </c>
      <c r="B97" s="41">
        <v>250</v>
      </c>
      <c r="C97" s="61">
        <v>199</v>
      </c>
      <c r="D97" s="41">
        <v>398</v>
      </c>
      <c r="E97" s="77">
        <v>121</v>
      </c>
      <c r="F97" s="11">
        <v>91</v>
      </c>
      <c r="G97" s="77">
        <f t="shared" si="9"/>
        <v>1059</v>
      </c>
      <c r="H97" s="81">
        <f>(B97/126845)*100</f>
        <v>0.19709093775868183</v>
      </c>
      <c r="I97" s="81">
        <f>(C97/119335)*100</f>
        <v>0.16675744752168267</v>
      </c>
      <c r="J97" s="81">
        <f t="shared" si="6"/>
        <v>0.27678484498657802</v>
      </c>
      <c r="K97" s="81">
        <f t="shared" si="5"/>
        <v>9.9807808105053908E-2</v>
      </c>
      <c r="L97" s="81">
        <f t="shared" si="7"/>
        <v>8.8981020641641165E-2</v>
      </c>
      <c r="M97" s="81">
        <f t="shared" si="8"/>
        <v>0.17262288989300315</v>
      </c>
    </row>
    <row r="98" spans="1:13" x14ac:dyDescent="0.25">
      <c r="A98" s="40" t="s">
        <v>97</v>
      </c>
      <c r="B98" s="41">
        <v>27</v>
      </c>
      <c r="C98" s="61">
        <v>42</v>
      </c>
      <c r="D98" s="41">
        <v>37</v>
      </c>
      <c r="E98" s="77">
        <v>73</v>
      </c>
      <c r="F98" s="11">
        <v>32</v>
      </c>
      <c r="G98" s="77">
        <f t="shared" si="9"/>
        <v>211</v>
      </c>
      <c r="H98" s="81">
        <f>(B98/126845)*100</f>
        <v>2.1285821277937642E-2</v>
      </c>
      <c r="I98" s="81">
        <f>(C98/119335)*100</f>
        <v>3.5195039175430515E-2</v>
      </c>
      <c r="J98" s="81">
        <f t="shared" si="6"/>
        <v>2.5731254433425593E-2</v>
      </c>
      <c r="K98" s="81">
        <f t="shared" si="5"/>
        <v>6.0214628030321772E-2</v>
      </c>
      <c r="L98" s="81">
        <f t="shared" si="7"/>
        <v>3.1290029236621067E-2</v>
      </c>
      <c r="M98" s="81">
        <f t="shared" si="8"/>
        <v>3.4394173529200815E-2</v>
      </c>
    </row>
    <row r="99" spans="1:13" x14ac:dyDescent="0.25">
      <c r="A99" s="40" t="s">
        <v>98</v>
      </c>
      <c r="B99" s="41">
        <v>147</v>
      </c>
      <c r="C99" s="61">
        <v>72</v>
      </c>
      <c r="D99" s="41">
        <v>88</v>
      </c>
      <c r="E99" s="77">
        <v>178</v>
      </c>
      <c r="F99" s="11">
        <v>48</v>
      </c>
      <c r="G99" s="77">
        <f t="shared" si="9"/>
        <v>533</v>
      </c>
      <c r="H99" s="81">
        <f>(B99/126845)*100</f>
        <v>0.11588947140210493</v>
      </c>
      <c r="I99" s="81">
        <f>(C99/119335)*100</f>
        <v>6.0334352872166597E-2</v>
      </c>
      <c r="J99" s="81">
        <f t="shared" si="6"/>
        <v>6.119865919301222E-2</v>
      </c>
      <c r="K99" s="81">
        <f t="shared" si="5"/>
        <v>0.1468247094437983</v>
      </c>
      <c r="L99" s="81">
        <f t="shared" si="7"/>
        <v>4.69350438549316E-2</v>
      </c>
      <c r="M99" s="81">
        <f t="shared" si="8"/>
        <v>8.6881964412625759E-2</v>
      </c>
    </row>
    <row r="100" spans="1:13" x14ac:dyDescent="0.25">
      <c r="A100" s="40" t="s">
        <v>99</v>
      </c>
      <c r="B100" s="41">
        <v>50</v>
      </c>
      <c r="C100" s="61">
        <v>34</v>
      </c>
      <c r="D100" s="41">
        <v>60</v>
      </c>
      <c r="E100" s="77">
        <v>36</v>
      </c>
      <c r="F100" s="11">
        <v>32</v>
      </c>
      <c r="G100" s="77">
        <f t="shared" si="9"/>
        <v>212</v>
      </c>
      <c r="H100" s="81">
        <f>(B100/126845)*100</f>
        <v>3.9418187551736372E-2</v>
      </c>
      <c r="I100" s="81">
        <f>(C100/119335)*100</f>
        <v>2.8491222189634225E-2</v>
      </c>
      <c r="J100" s="81">
        <f t="shared" si="6"/>
        <v>4.172635854069015E-2</v>
      </c>
      <c r="K100" s="81">
        <f t="shared" si="5"/>
        <v>2.9694885056049097E-2</v>
      </c>
      <c r="L100" s="81">
        <f t="shared" si="7"/>
        <v>3.1290029236621067E-2</v>
      </c>
      <c r="M100" s="81">
        <f t="shared" si="8"/>
        <v>3.4557179090950581E-2</v>
      </c>
    </row>
    <row r="101" spans="1:13" x14ac:dyDescent="0.25">
      <c r="A101" s="40" t="s">
        <v>100</v>
      </c>
      <c r="B101" s="41">
        <v>94</v>
      </c>
      <c r="C101" s="61">
        <v>27</v>
      </c>
      <c r="D101" s="41">
        <v>34</v>
      </c>
      <c r="E101" s="77">
        <v>23</v>
      </c>
      <c r="F101" s="11">
        <v>111</v>
      </c>
      <c r="G101" s="77">
        <f t="shared" si="9"/>
        <v>289</v>
      </c>
      <c r="H101" s="81">
        <f>(B101/126845)*100</f>
        <v>7.4106192597264378E-2</v>
      </c>
      <c r="I101" s="81">
        <f>(C101/119335)*100</f>
        <v>2.262538232706247E-2</v>
      </c>
      <c r="J101" s="81">
        <f t="shared" si="6"/>
        <v>2.3644936506391087E-2</v>
      </c>
      <c r="K101" s="81">
        <f t="shared" si="5"/>
        <v>1.8971732119142479E-2</v>
      </c>
      <c r="L101" s="81">
        <f t="shared" si="7"/>
        <v>0.10853728891452932</v>
      </c>
      <c r="M101" s="81">
        <f t="shared" si="8"/>
        <v>4.7108607345682632E-2</v>
      </c>
    </row>
    <row r="102" spans="1:13" x14ac:dyDescent="0.25">
      <c r="A102" s="53" t="s">
        <v>101</v>
      </c>
      <c r="B102" s="43">
        <v>1859</v>
      </c>
      <c r="C102" s="62">
        <v>1967</v>
      </c>
      <c r="D102" s="43">
        <v>2341</v>
      </c>
      <c r="E102" s="78">
        <v>3729</v>
      </c>
      <c r="F102" s="11">
        <v>2222</v>
      </c>
      <c r="G102" s="77">
        <f t="shared" si="9"/>
        <v>12118</v>
      </c>
      <c r="H102" s="81">
        <f>(B102/126845)*100</f>
        <v>1.4655682131735581</v>
      </c>
      <c r="I102" s="81">
        <f>(C102/119335)*100</f>
        <v>1.6483010013826622</v>
      </c>
      <c r="J102" s="81">
        <f t="shared" si="6"/>
        <v>1.6280234223959276</v>
      </c>
      <c r="K102" s="81">
        <f t="shared" si="5"/>
        <v>3.0758951770557519</v>
      </c>
      <c r="L102" s="81">
        <f t="shared" si="7"/>
        <v>2.1727014051178757</v>
      </c>
      <c r="M102" s="81">
        <f t="shared" si="8"/>
        <v>1.9753013972836753</v>
      </c>
    </row>
    <row r="103" spans="1:13" x14ac:dyDescent="0.25">
      <c r="A103" s="42" t="s">
        <v>35</v>
      </c>
      <c r="B103" s="43"/>
      <c r="C103" s="62"/>
      <c r="D103" s="43"/>
      <c r="E103" s="78"/>
      <c r="F103" s="15"/>
      <c r="G103" s="77"/>
      <c r="H103" s="81"/>
      <c r="I103" s="81"/>
      <c r="J103" s="81"/>
      <c r="K103" s="81"/>
      <c r="L103" s="81"/>
      <c r="M103" s="81"/>
    </row>
    <row r="104" spans="1:13" x14ac:dyDescent="0.25">
      <c r="A104" s="48" t="s">
        <v>102</v>
      </c>
      <c r="B104" s="43">
        <v>17</v>
      </c>
      <c r="C104" s="62">
        <v>14</v>
      </c>
      <c r="D104" s="43">
        <v>30</v>
      </c>
      <c r="E104" s="78">
        <v>8</v>
      </c>
      <c r="F104" s="15">
        <v>10</v>
      </c>
      <c r="G104" s="77">
        <f>B104+C104+D104+E104+F104</f>
        <v>79</v>
      </c>
      <c r="H104" s="81">
        <f>(B104/126845)*100</f>
        <v>1.3402183767590366E-2</v>
      </c>
      <c r="I104" s="81">
        <f>(C104/119335)*100</f>
        <v>1.1731679725143504E-2</v>
      </c>
      <c r="J104" s="81">
        <f t="shared" si="6"/>
        <v>2.0863179270345075E-2</v>
      </c>
      <c r="K104" s="81">
        <f t="shared" si="5"/>
        <v>6.5988633457886876E-3</v>
      </c>
      <c r="L104" s="81">
        <f t="shared" si="7"/>
        <v>9.7781341364440843E-3</v>
      </c>
      <c r="M104" s="81">
        <f t="shared" si="8"/>
        <v>1.2877439378231584E-2</v>
      </c>
    </row>
    <row r="105" spans="1:13" x14ac:dyDescent="0.25">
      <c r="A105" s="48" t="s">
        <v>103</v>
      </c>
      <c r="B105" s="43">
        <v>3</v>
      </c>
      <c r="C105" s="62">
        <v>3</v>
      </c>
      <c r="D105" s="43">
        <v>6</v>
      </c>
      <c r="E105" s="78">
        <v>8</v>
      </c>
      <c r="F105" s="15">
        <v>9</v>
      </c>
      <c r="G105" s="77">
        <f t="shared" ref="G105:G114" si="10">B105+C105+D105+E105+F105</f>
        <v>29</v>
      </c>
      <c r="H105" s="81">
        <f>(B105/126845)*100</f>
        <v>2.3650912531041823E-3</v>
      </c>
      <c r="I105" s="81">
        <f>(C105/119335)*100</f>
        <v>2.5139313696736078E-3</v>
      </c>
      <c r="J105" s="81">
        <f t="shared" si="6"/>
        <v>4.1726358540690152E-3</v>
      </c>
      <c r="K105" s="81">
        <f t="shared" si="5"/>
        <v>6.5988633457886876E-3</v>
      </c>
      <c r="L105" s="81">
        <f t="shared" si="7"/>
        <v>8.8003207227996764E-3</v>
      </c>
      <c r="M105" s="81">
        <f t="shared" si="8"/>
        <v>4.7271612907432399E-3</v>
      </c>
    </row>
    <row r="106" spans="1:13" x14ac:dyDescent="0.25">
      <c r="A106" s="48" t="s">
        <v>104</v>
      </c>
      <c r="B106" s="43">
        <v>13</v>
      </c>
      <c r="C106" s="62">
        <v>20</v>
      </c>
      <c r="D106" s="43">
        <v>22</v>
      </c>
      <c r="E106" s="78">
        <v>24</v>
      </c>
      <c r="F106" s="15">
        <v>22</v>
      </c>
      <c r="G106" s="77">
        <f t="shared" si="10"/>
        <v>101</v>
      </c>
      <c r="H106" s="81">
        <f>(B106/126845)*100</f>
        <v>1.0248728763451457E-2</v>
      </c>
      <c r="I106" s="81">
        <f>(C106/119335)*100</f>
        <v>1.6759542464490719E-2</v>
      </c>
      <c r="J106" s="81">
        <f t="shared" si="6"/>
        <v>1.5299664798253055E-2</v>
      </c>
      <c r="K106" s="81">
        <f t="shared" si="5"/>
        <v>1.9796590037366064E-2</v>
      </c>
      <c r="L106" s="81">
        <f t="shared" si="7"/>
        <v>2.1511895100176984E-2</v>
      </c>
      <c r="M106" s="81">
        <f t="shared" si="8"/>
        <v>1.6463561736726456E-2</v>
      </c>
    </row>
    <row r="107" spans="1:13" x14ac:dyDescent="0.25">
      <c r="A107" s="48" t="s">
        <v>105</v>
      </c>
      <c r="B107" s="43">
        <v>32</v>
      </c>
      <c r="C107" s="62">
        <v>50</v>
      </c>
      <c r="D107" s="43">
        <v>72</v>
      </c>
      <c r="E107" s="78">
        <v>62</v>
      </c>
      <c r="F107" s="15">
        <v>95</v>
      </c>
      <c r="G107" s="77">
        <f t="shared" si="10"/>
        <v>311</v>
      </c>
      <c r="H107" s="81">
        <f>(B107/126845)*100</f>
        <v>2.5227640033111277E-2</v>
      </c>
      <c r="I107" s="81">
        <f>(C107/119335)*100</f>
        <v>4.1898856161226801E-2</v>
      </c>
      <c r="J107" s="81">
        <f t="shared" si="6"/>
        <v>5.0071630248828186E-2</v>
      </c>
      <c r="K107" s="81">
        <f t="shared" si="5"/>
        <v>5.1141190929862329E-2</v>
      </c>
      <c r="L107" s="81">
        <f t="shared" si="7"/>
        <v>9.2892274296218796E-2</v>
      </c>
      <c r="M107" s="81">
        <f t="shared" si="8"/>
        <v>5.0694729704177509E-2</v>
      </c>
    </row>
    <row r="108" spans="1:13" x14ac:dyDescent="0.25">
      <c r="A108" s="48" t="s">
        <v>106</v>
      </c>
      <c r="B108" s="43">
        <v>32</v>
      </c>
      <c r="C108" s="62">
        <v>59</v>
      </c>
      <c r="D108" s="43">
        <v>66</v>
      </c>
      <c r="E108" s="78">
        <v>24</v>
      </c>
      <c r="F108" s="15">
        <v>33</v>
      </c>
      <c r="G108" s="77">
        <f t="shared" si="10"/>
        <v>214</v>
      </c>
      <c r="H108" s="81">
        <f>(B108/126845)*100</f>
        <v>2.5227640033111277E-2</v>
      </c>
      <c r="I108" s="81">
        <f>(C108/119335)*100</f>
        <v>4.9440650270247619E-2</v>
      </c>
      <c r="J108" s="81">
        <f t="shared" si="6"/>
        <v>4.5898994394759168E-2</v>
      </c>
      <c r="K108" s="81">
        <f t="shared" si="5"/>
        <v>1.9796590037366064E-2</v>
      </c>
      <c r="L108" s="81">
        <f t="shared" si="7"/>
        <v>3.2267842650265478E-2</v>
      </c>
      <c r="M108" s="81">
        <f t="shared" si="8"/>
        <v>3.4883190214450119E-2</v>
      </c>
    </row>
    <row r="109" spans="1:13" x14ac:dyDescent="0.25">
      <c r="A109" s="48" t="s">
        <v>107</v>
      </c>
      <c r="B109" s="43">
        <v>17</v>
      </c>
      <c r="C109" s="62">
        <v>9</v>
      </c>
      <c r="D109" s="43">
        <v>18</v>
      </c>
      <c r="E109" s="78">
        <v>7</v>
      </c>
      <c r="F109" s="15">
        <v>16</v>
      </c>
      <c r="G109" s="77">
        <f t="shared" si="10"/>
        <v>67</v>
      </c>
      <c r="H109" s="81">
        <f>(B109/126845)*100</f>
        <v>1.3402183767590366E-2</v>
      </c>
      <c r="I109" s="81">
        <f>(C109/119335)*100</f>
        <v>7.5417941090208246E-3</v>
      </c>
      <c r="J109" s="81">
        <f t="shared" si="6"/>
        <v>1.2517907562207047E-2</v>
      </c>
      <c r="K109" s="81">
        <f t="shared" si="5"/>
        <v>5.7740054275651018E-3</v>
      </c>
      <c r="L109" s="81">
        <f t="shared" si="7"/>
        <v>1.5645014618310533E-2</v>
      </c>
      <c r="M109" s="81">
        <f t="shared" si="8"/>
        <v>1.0921372637234382E-2</v>
      </c>
    </row>
    <row r="110" spans="1:13" x14ac:dyDescent="0.25">
      <c r="A110" s="48" t="s">
        <v>108</v>
      </c>
      <c r="B110" s="43">
        <v>27</v>
      </c>
      <c r="C110" s="62">
        <v>14</v>
      </c>
      <c r="D110" s="43">
        <v>39</v>
      </c>
      <c r="E110" s="78">
        <v>8</v>
      </c>
      <c r="F110" s="15">
        <v>21</v>
      </c>
      <c r="G110" s="77">
        <f t="shared" si="10"/>
        <v>109</v>
      </c>
      <c r="H110" s="81">
        <f>(B110/126845)*100</f>
        <v>2.1285821277937642E-2</v>
      </c>
      <c r="I110" s="81">
        <f>(C110/119335)*100</f>
        <v>1.1731679725143504E-2</v>
      </c>
      <c r="J110" s="81">
        <f t="shared" si="6"/>
        <v>2.7122133051448599E-2</v>
      </c>
      <c r="K110" s="81">
        <f t="shared" si="5"/>
        <v>6.5988633457886876E-3</v>
      </c>
      <c r="L110" s="81">
        <f t="shared" si="7"/>
        <v>2.0534081686532576E-2</v>
      </c>
      <c r="M110" s="81">
        <f t="shared" si="8"/>
        <v>1.7767606230724594E-2</v>
      </c>
    </row>
    <row r="111" spans="1:13" x14ac:dyDescent="0.25">
      <c r="A111" s="48" t="s">
        <v>109</v>
      </c>
      <c r="B111" s="43">
        <v>978</v>
      </c>
      <c r="C111" s="62">
        <v>964</v>
      </c>
      <c r="D111" s="43">
        <v>1067</v>
      </c>
      <c r="E111" s="78">
        <v>3108</v>
      </c>
      <c r="F111" s="15">
        <v>1217</v>
      </c>
      <c r="G111" s="77">
        <f t="shared" si="10"/>
        <v>7334</v>
      </c>
      <c r="H111" s="81">
        <f>(B111/126845)*100</f>
        <v>0.77101974851196342</v>
      </c>
      <c r="I111" s="81">
        <f>(C111/119335)*100</f>
        <v>0.80780994678845264</v>
      </c>
      <c r="J111" s="81">
        <f t="shared" si="6"/>
        <v>0.74203374271527323</v>
      </c>
      <c r="K111" s="81">
        <f t="shared" si="5"/>
        <v>2.5636584098389052</v>
      </c>
      <c r="L111" s="81">
        <f t="shared" si="7"/>
        <v>1.1899989244052449</v>
      </c>
      <c r="M111" s="81">
        <f t="shared" si="8"/>
        <v>1.1954827898727904</v>
      </c>
    </row>
    <row r="112" spans="1:13" x14ac:dyDescent="0.25">
      <c r="A112" s="48" t="s">
        <v>110</v>
      </c>
      <c r="B112" s="43">
        <v>724</v>
      </c>
      <c r="C112" s="62">
        <v>827</v>
      </c>
      <c r="D112" s="43">
        <v>1012</v>
      </c>
      <c r="E112" s="78">
        <v>467</v>
      </c>
      <c r="F112" s="15">
        <v>783</v>
      </c>
      <c r="G112" s="77">
        <f t="shared" si="10"/>
        <v>3813</v>
      </c>
      <c r="H112" s="81">
        <f>(B112/126845)*100</f>
        <v>0.57077535574914262</v>
      </c>
      <c r="I112" s="81">
        <f>(C112/119335)*100</f>
        <v>0.69300708090669128</v>
      </c>
      <c r="J112" s="81">
        <f t="shared" si="6"/>
        <v>0.70378458071964056</v>
      </c>
      <c r="K112" s="81">
        <f t="shared" si="5"/>
        <v>0.38520864781041469</v>
      </c>
      <c r="L112" s="81">
        <f t="shared" si="7"/>
        <v>0.76562790288357174</v>
      </c>
      <c r="M112" s="81">
        <f t="shared" si="8"/>
        <v>0.62154020695186118</v>
      </c>
    </row>
    <row r="113" spans="1:13" x14ac:dyDescent="0.25">
      <c r="A113" s="48" t="s">
        <v>111</v>
      </c>
      <c r="B113" s="43">
        <v>16</v>
      </c>
      <c r="C113" s="62">
        <v>7</v>
      </c>
      <c r="D113" s="43">
        <v>9</v>
      </c>
      <c r="E113" s="78">
        <v>13</v>
      </c>
      <c r="F113" s="15">
        <v>16</v>
      </c>
      <c r="G113" s="77">
        <f t="shared" si="10"/>
        <v>61</v>
      </c>
      <c r="H113" s="81">
        <f>(B113/126845)*100</f>
        <v>1.2613820016555638E-2</v>
      </c>
      <c r="I113" s="81">
        <f>(C113/119335)*100</f>
        <v>5.8658398625717522E-3</v>
      </c>
      <c r="J113" s="81">
        <f t="shared" si="6"/>
        <v>6.2589537811035233E-3</v>
      </c>
      <c r="K113" s="81">
        <f t="shared" si="5"/>
        <v>1.0723152936906618E-2</v>
      </c>
      <c r="L113" s="81">
        <f t="shared" si="7"/>
        <v>1.5645014618310533E-2</v>
      </c>
      <c r="M113" s="81">
        <f t="shared" si="8"/>
        <v>9.9433392667357817E-3</v>
      </c>
    </row>
    <row r="114" spans="1:13" x14ac:dyDescent="0.25">
      <c r="A114" s="40" t="s">
        <v>112</v>
      </c>
      <c r="B114" s="41">
        <v>23</v>
      </c>
      <c r="C114" s="61">
        <v>25</v>
      </c>
      <c r="D114" s="41">
        <v>25</v>
      </c>
      <c r="E114" s="77">
        <v>33</v>
      </c>
      <c r="F114" s="11">
        <v>29</v>
      </c>
      <c r="G114" s="77">
        <f t="shared" si="10"/>
        <v>135</v>
      </c>
      <c r="H114" s="81">
        <f>(B114/126845)*100</f>
        <v>1.8132366273798731E-2</v>
      </c>
      <c r="I114" s="81">
        <f>(C114/119335)*100</f>
        <v>2.09494280806134E-2</v>
      </c>
      <c r="J114" s="81">
        <f t="shared" si="6"/>
        <v>1.7385982725287564E-2</v>
      </c>
      <c r="K114" s="81">
        <f t="shared" si="5"/>
        <v>2.7220311301378339E-2</v>
      </c>
      <c r="L114" s="81">
        <f t="shared" si="7"/>
        <v>2.8356588995687843E-2</v>
      </c>
      <c r="M114" s="81">
        <f t="shared" si="8"/>
        <v>2.2005750836218529E-2</v>
      </c>
    </row>
    <row r="115" spans="1:13" x14ac:dyDescent="0.25">
      <c r="A115" s="45" t="s">
        <v>113</v>
      </c>
      <c r="B115" s="46">
        <v>1798</v>
      </c>
      <c r="C115" s="63">
        <v>1369</v>
      </c>
      <c r="D115" s="46">
        <v>2529</v>
      </c>
      <c r="E115" s="46">
        <v>1319</v>
      </c>
      <c r="F115" s="6">
        <v>752</v>
      </c>
      <c r="G115" s="46">
        <f>B115+C115+D115+E115+F115</f>
        <v>7767</v>
      </c>
      <c r="H115" s="82">
        <f>(B115/126845)*100</f>
        <v>1.4174780243604399</v>
      </c>
      <c r="I115" s="82">
        <f>(C115/119335)*100</f>
        <v>1.1471906816943898</v>
      </c>
      <c r="J115" s="82">
        <f t="shared" si="6"/>
        <v>1.7587660124900899</v>
      </c>
      <c r="K115" s="82">
        <f t="shared" si="5"/>
        <v>1.0879875941369099</v>
      </c>
      <c r="L115" s="82">
        <f t="shared" si="7"/>
        <v>0.73531568706059502</v>
      </c>
      <c r="M115" s="82">
        <f t="shared" si="8"/>
        <v>1.2660641981104397</v>
      </c>
    </row>
    <row r="116" spans="1:13" x14ac:dyDescent="0.25">
      <c r="A116" s="40" t="s">
        <v>114</v>
      </c>
      <c r="B116" s="41">
        <v>1668</v>
      </c>
      <c r="C116" s="61">
        <v>1258</v>
      </c>
      <c r="D116" s="41">
        <v>2259</v>
      </c>
      <c r="E116" s="77">
        <v>1187</v>
      </c>
      <c r="F116" s="11">
        <v>661</v>
      </c>
      <c r="G116" s="77">
        <f>B116+C116+D116+E116+F116</f>
        <v>7033</v>
      </c>
      <c r="H116" s="81">
        <f t="shared" ref="H116:H125" si="11">(B116/126845)*100</f>
        <v>1.3149907367259253</v>
      </c>
      <c r="I116" s="81">
        <f>(C116/119335)*100</f>
        <v>1.0541752210164663</v>
      </c>
      <c r="J116" s="81">
        <f t="shared" si="6"/>
        <v>1.5709973990569843</v>
      </c>
      <c r="K116" s="81">
        <f t="shared" si="5"/>
        <v>0.97910634893139648</v>
      </c>
      <c r="L116" s="81">
        <f t="shared" si="7"/>
        <v>0.64633466641895398</v>
      </c>
      <c r="M116" s="81">
        <f t="shared" si="8"/>
        <v>1.1464181157861106</v>
      </c>
    </row>
    <row r="117" spans="1:13" x14ac:dyDescent="0.25">
      <c r="A117" s="40" t="s">
        <v>115</v>
      </c>
      <c r="B117" s="41">
        <v>64</v>
      </c>
      <c r="C117" s="61">
        <v>37</v>
      </c>
      <c r="D117" s="41">
        <v>132</v>
      </c>
      <c r="E117" s="77">
        <v>63</v>
      </c>
      <c r="F117" s="11">
        <v>30</v>
      </c>
      <c r="G117" s="77">
        <f t="shared" ref="G117:G118" si="12">B117+C117+D117+E117+F117</f>
        <v>326</v>
      </c>
      <c r="H117" s="81">
        <f t="shared" si="11"/>
        <v>5.0455280066222553E-2</v>
      </c>
      <c r="I117" s="81">
        <f>(C117/119335)*100</f>
        <v>3.100515355930783E-2</v>
      </c>
      <c r="J117" s="81">
        <f t="shared" si="6"/>
        <v>9.1797988789518337E-2</v>
      </c>
      <c r="K117" s="81">
        <f t="shared" si="5"/>
        <v>5.1966048848085922E-2</v>
      </c>
      <c r="L117" s="81">
        <f t="shared" si="7"/>
        <v>2.9334402409332251E-2</v>
      </c>
      <c r="M117" s="81">
        <f t="shared" si="8"/>
        <v>5.3139813130424013E-2</v>
      </c>
    </row>
    <row r="118" spans="1:13" x14ac:dyDescent="0.25">
      <c r="A118" s="40" t="s">
        <v>116</v>
      </c>
      <c r="B118" s="41">
        <v>66</v>
      </c>
      <c r="C118" s="61">
        <v>74</v>
      </c>
      <c r="D118" s="41">
        <v>138</v>
      </c>
      <c r="E118" s="77">
        <v>69</v>
      </c>
      <c r="F118" s="11">
        <v>61</v>
      </c>
      <c r="G118" s="77">
        <f t="shared" si="12"/>
        <v>408</v>
      </c>
      <c r="H118" s="81">
        <f t="shared" si="11"/>
        <v>5.2032007568292009E-2</v>
      </c>
      <c r="I118" s="81">
        <f>(C118/119335)*100</f>
        <v>6.201030711861566E-2</v>
      </c>
      <c r="J118" s="81">
        <f t="shared" si="6"/>
        <v>9.5970624643587354E-2</v>
      </c>
      <c r="K118" s="81">
        <f t="shared" si="5"/>
        <v>5.6915196357427436E-2</v>
      </c>
      <c r="L118" s="81">
        <f t="shared" si="7"/>
        <v>5.9646618232308907E-2</v>
      </c>
      <c r="M118" s="81">
        <f t="shared" si="8"/>
        <v>6.6506269193904899E-2</v>
      </c>
    </row>
    <row r="119" spans="1:13" x14ac:dyDescent="0.25">
      <c r="A119" s="45" t="s">
        <v>117</v>
      </c>
      <c r="B119" s="46">
        <v>1762</v>
      </c>
      <c r="C119" s="63">
        <v>2121</v>
      </c>
      <c r="D119" s="46">
        <v>2579</v>
      </c>
      <c r="E119" s="46">
        <v>2252</v>
      </c>
      <c r="F119" s="6">
        <v>1681</v>
      </c>
      <c r="G119" s="46">
        <f>B119+C119+D119+E119+F119</f>
        <v>10395</v>
      </c>
      <c r="H119" s="82">
        <f t="shared" si="11"/>
        <v>1.3890969293231896</v>
      </c>
      <c r="I119" s="82">
        <f>(C119/119335)*100</f>
        <v>1.7773494783592407</v>
      </c>
      <c r="J119" s="82">
        <f t="shared" si="6"/>
        <v>1.7935379779406651</v>
      </c>
      <c r="K119" s="82">
        <f t="shared" si="5"/>
        <v>1.8575800318395157</v>
      </c>
      <c r="L119" s="82">
        <f t="shared" si="7"/>
        <v>1.6437043483362506</v>
      </c>
      <c r="M119" s="82">
        <f t="shared" si="8"/>
        <v>1.694442814388827</v>
      </c>
    </row>
    <row r="120" spans="1:13" x14ac:dyDescent="0.25">
      <c r="A120" s="40" t="s">
        <v>118</v>
      </c>
      <c r="B120" s="41">
        <v>371</v>
      </c>
      <c r="C120" s="61">
        <v>283</v>
      </c>
      <c r="D120" s="41">
        <v>334</v>
      </c>
      <c r="E120" s="77">
        <v>410</v>
      </c>
      <c r="F120" s="11">
        <v>242</v>
      </c>
      <c r="G120" s="77">
        <f>B120+C120+D120+E120+F120</f>
        <v>1640</v>
      </c>
      <c r="H120" s="81">
        <f t="shared" si="11"/>
        <v>0.29248295163388388</v>
      </c>
      <c r="I120" s="81">
        <f>(C120/119335)*100</f>
        <v>0.2371475258725437</v>
      </c>
      <c r="J120" s="81">
        <f t="shared" si="6"/>
        <v>0.23227672920984188</v>
      </c>
      <c r="K120" s="81">
        <f t="shared" si="5"/>
        <v>0.33819174647167027</v>
      </c>
      <c r="L120" s="81">
        <f t="shared" si="7"/>
        <v>0.23663084610194685</v>
      </c>
      <c r="M120" s="81">
        <f t="shared" si="8"/>
        <v>0.26732912126961772</v>
      </c>
    </row>
    <row r="121" spans="1:13" x14ac:dyDescent="0.25">
      <c r="A121" s="40" t="s">
        <v>119</v>
      </c>
      <c r="B121" s="41">
        <v>423</v>
      </c>
      <c r="C121" s="61">
        <v>672</v>
      </c>
      <c r="D121" s="41">
        <v>891</v>
      </c>
      <c r="E121" s="77">
        <v>664</v>
      </c>
      <c r="F121" s="11">
        <v>515</v>
      </c>
      <c r="G121" s="77">
        <f t="shared" ref="G121:G123" si="13">B121+C121+D121+E121+F121</f>
        <v>3165</v>
      </c>
      <c r="H121" s="81">
        <f t="shared" si="11"/>
        <v>0.33347786668768969</v>
      </c>
      <c r="I121" s="81">
        <f>(C121/119335)*100</f>
        <v>0.56312062680688824</v>
      </c>
      <c r="J121" s="81">
        <f t="shared" si="6"/>
        <v>0.61963642432924881</v>
      </c>
      <c r="K121" s="81">
        <f t="shared" si="5"/>
        <v>0.54770565770046109</v>
      </c>
      <c r="L121" s="81">
        <f t="shared" si="7"/>
        <v>0.5035739080268703</v>
      </c>
      <c r="M121" s="81">
        <f t="shared" si="8"/>
        <v>0.51591260293801222</v>
      </c>
    </row>
    <row r="122" spans="1:13" x14ac:dyDescent="0.25">
      <c r="A122" s="40" t="s">
        <v>120</v>
      </c>
      <c r="B122" s="41">
        <v>746</v>
      </c>
      <c r="C122" s="61">
        <v>917</v>
      </c>
      <c r="D122" s="41">
        <v>1126</v>
      </c>
      <c r="E122" s="77">
        <v>715</v>
      </c>
      <c r="F122" s="11">
        <v>595</v>
      </c>
      <c r="G122" s="77">
        <f t="shared" si="13"/>
        <v>4099</v>
      </c>
      <c r="H122" s="81">
        <f t="shared" si="11"/>
        <v>0.58811935827190664</v>
      </c>
      <c r="I122" s="81">
        <f>(C122/119335)*100</f>
        <v>0.76842502199689944</v>
      </c>
      <c r="J122" s="81">
        <f t="shared" si="6"/>
        <v>0.7830646619469519</v>
      </c>
      <c r="K122" s="81">
        <f t="shared" si="5"/>
        <v>0.58977341152986396</v>
      </c>
      <c r="L122" s="81">
        <f t="shared" si="7"/>
        <v>0.58179898111842299</v>
      </c>
      <c r="M122" s="81">
        <f t="shared" si="8"/>
        <v>0.6681597976122946</v>
      </c>
    </row>
    <row r="123" spans="1:13" x14ac:dyDescent="0.25">
      <c r="A123" s="40" t="s">
        <v>121</v>
      </c>
      <c r="B123" s="41">
        <v>222</v>
      </c>
      <c r="C123" s="61">
        <v>249</v>
      </c>
      <c r="D123" s="41">
        <v>228</v>
      </c>
      <c r="E123" s="77">
        <v>463</v>
      </c>
      <c r="F123" s="11">
        <v>329</v>
      </c>
      <c r="G123" s="77">
        <f t="shared" si="13"/>
        <v>1491</v>
      </c>
      <c r="H123" s="81">
        <f t="shared" si="11"/>
        <v>0.17501675272970948</v>
      </c>
      <c r="I123" s="81">
        <f>(C123/119335)*100</f>
        <v>0.20865630368290944</v>
      </c>
      <c r="J123" s="81">
        <f t="shared" si="6"/>
        <v>0.15856016245462257</v>
      </c>
      <c r="K123" s="81">
        <f t="shared" si="5"/>
        <v>0.38190921613752032</v>
      </c>
      <c r="L123" s="81">
        <f t="shared" si="7"/>
        <v>0.32170061308901038</v>
      </c>
      <c r="M123" s="81">
        <f t="shared" si="8"/>
        <v>0.24304129256890245</v>
      </c>
    </row>
    <row r="124" spans="1:13" x14ac:dyDescent="0.25">
      <c r="A124" s="54" t="s">
        <v>122</v>
      </c>
      <c r="B124" s="55">
        <v>33</v>
      </c>
      <c r="C124" s="64">
        <v>37</v>
      </c>
      <c r="D124" s="58">
        <v>55</v>
      </c>
      <c r="E124" s="58">
        <v>69</v>
      </c>
      <c r="F124" s="27">
        <v>50</v>
      </c>
      <c r="G124" s="58">
        <f>B124+C124+D124+E124+F124</f>
        <v>244</v>
      </c>
      <c r="H124" s="83">
        <f t="shared" si="11"/>
        <v>2.6016003784146004E-2</v>
      </c>
      <c r="I124" s="83">
        <f>(C124/119335)*100</f>
        <v>3.100515355930783E-2</v>
      </c>
      <c r="J124" s="83">
        <f t="shared" si="6"/>
        <v>3.8249161995632643E-2</v>
      </c>
      <c r="K124" s="83">
        <f t="shared" si="5"/>
        <v>5.6915196357427436E-2</v>
      </c>
      <c r="L124" s="83">
        <f t="shared" si="7"/>
        <v>4.8890670682220416E-2</v>
      </c>
      <c r="M124" s="83">
        <f t="shared" si="8"/>
        <v>3.9773357066943127E-2</v>
      </c>
    </row>
    <row r="125" spans="1:13" ht="15.75" thickBot="1" x14ac:dyDescent="0.3">
      <c r="A125" s="56" t="s">
        <v>123</v>
      </c>
      <c r="B125" s="57">
        <v>126845</v>
      </c>
      <c r="C125" s="65">
        <v>119335</v>
      </c>
      <c r="D125" s="59">
        <v>143794</v>
      </c>
      <c r="E125" s="59">
        <v>121233</v>
      </c>
      <c r="F125" s="57">
        <v>102269</v>
      </c>
      <c r="G125" s="59">
        <f>B125+C125+D125+E125+F125</f>
        <v>613476</v>
      </c>
      <c r="H125" s="84">
        <f t="shared" si="11"/>
        <v>100</v>
      </c>
      <c r="I125" s="84">
        <f>(C125/119335)*100</f>
        <v>100</v>
      </c>
      <c r="J125" s="84">
        <f t="shared" si="6"/>
        <v>100</v>
      </c>
      <c r="K125" s="84">
        <f t="shared" si="5"/>
        <v>100</v>
      </c>
      <c r="L125" s="84">
        <f t="shared" si="7"/>
        <v>100</v>
      </c>
      <c r="M125" s="84">
        <f t="shared" si="8"/>
        <v>100</v>
      </c>
    </row>
  </sheetData>
  <mergeCells count="3">
    <mergeCell ref="H1:M1"/>
    <mergeCell ref="A1:A2"/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workbookViewId="0">
      <selection activeCell="M3" sqref="M3:M125"/>
    </sheetView>
  </sheetViews>
  <sheetFormatPr defaultRowHeight="15" x14ac:dyDescent="0.25"/>
  <cols>
    <col min="1" max="1" width="21.42578125" customWidth="1"/>
    <col min="2" max="2" width="11.7109375" customWidth="1"/>
    <col min="4" max="4" width="9.28515625" bestFit="1" customWidth="1"/>
    <col min="5" max="6" width="9.28515625" style="37" customWidth="1"/>
    <col min="7" max="7" width="17.28515625" style="132" customWidth="1"/>
    <col min="12" max="12" width="9.140625" style="37"/>
  </cols>
  <sheetData>
    <row r="1" spans="1:15" ht="33" customHeight="1" x14ac:dyDescent="0.25">
      <c r="A1" s="121" t="s">
        <v>1</v>
      </c>
      <c r="B1" s="123" t="s">
        <v>136</v>
      </c>
      <c r="C1" s="123"/>
      <c r="D1" s="123"/>
      <c r="E1" s="123"/>
      <c r="F1" s="123"/>
      <c r="G1" s="123"/>
      <c r="H1" s="115" t="s">
        <v>138</v>
      </c>
      <c r="I1" s="116"/>
      <c r="J1" s="116"/>
      <c r="K1" s="116"/>
      <c r="L1" s="116"/>
      <c r="M1" s="117"/>
    </row>
    <row r="2" spans="1:15" ht="25.5" x14ac:dyDescent="0.25">
      <c r="A2" s="122"/>
      <c r="B2" s="102" t="s">
        <v>134</v>
      </c>
      <c r="C2" s="103" t="s">
        <v>130</v>
      </c>
      <c r="D2" s="101" t="s">
        <v>135</v>
      </c>
      <c r="E2" s="101" t="s">
        <v>137</v>
      </c>
      <c r="F2" s="124">
        <v>44593</v>
      </c>
      <c r="G2" s="104" t="s">
        <v>143</v>
      </c>
      <c r="H2" s="70" t="s">
        <v>129</v>
      </c>
      <c r="I2" s="71" t="s">
        <v>130</v>
      </c>
      <c r="J2" s="72" t="s">
        <v>131</v>
      </c>
      <c r="K2" s="75">
        <v>44562</v>
      </c>
      <c r="L2" s="124">
        <v>44593</v>
      </c>
      <c r="M2" s="74" t="s">
        <v>142</v>
      </c>
    </row>
    <row r="3" spans="1:15" ht="15.75" thickBot="1" x14ac:dyDescent="0.3">
      <c r="A3" s="85" t="s">
        <v>3</v>
      </c>
      <c r="B3" s="46">
        <v>42883</v>
      </c>
      <c r="C3" s="63">
        <v>52896</v>
      </c>
      <c r="D3" s="79">
        <v>44890</v>
      </c>
      <c r="E3" s="7">
        <v>34981</v>
      </c>
      <c r="F3" s="125">
        <v>44289</v>
      </c>
      <c r="G3" s="130">
        <f>B3+C3+D3+E3+F3</f>
        <v>219939</v>
      </c>
      <c r="H3" s="82">
        <f>(B3/54428)*100</f>
        <v>78.788491217755563</v>
      </c>
      <c r="I3" s="82">
        <f>(C3/65758)*100</f>
        <v>80.440402688646245</v>
      </c>
      <c r="J3" s="82">
        <f>(D3/49628)*100</f>
        <v>90.452970097525593</v>
      </c>
      <c r="K3" s="82">
        <f>(E3/39734)*100</f>
        <v>88.037952383349278</v>
      </c>
      <c r="L3" s="82">
        <f>(F3/52402)*100</f>
        <v>84.517766497461935</v>
      </c>
      <c r="M3" s="82">
        <f>(G3/261950)*100</f>
        <v>83.96220652796336</v>
      </c>
      <c r="O3" s="100"/>
    </row>
    <row r="4" spans="1:15" x14ac:dyDescent="0.25">
      <c r="A4" s="86" t="s">
        <v>4</v>
      </c>
      <c r="B4" s="41">
        <v>977</v>
      </c>
      <c r="C4" s="61">
        <v>1293</v>
      </c>
      <c r="D4" s="77">
        <v>1790</v>
      </c>
      <c r="E4" s="12">
        <v>1503</v>
      </c>
      <c r="F4" s="126">
        <v>1601</v>
      </c>
      <c r="G4" s="131">
        <f>B4+C4+D4+E4+F4</f>
        <v>7164</v>
      </c>
      <c r="H4" s="81">
        <f t="shared" ref="H4:H67" si="0">(B4/54428)*100</f>
        <v>1.7950319688395679</v>
      </c>
      <c r="I4" s="81">
        <f t="shared" ref="I4:I67" si="1">(C4/65758)*100</f>
        <v>1.9663006782444721</v>
      </c>
      <c r="J4" s="81">
        <f>(D4/49628)*100</f>
        <v>3.606834851293625</v>
      </c>
      <c r="K4" s="81">
        <f>(E4/39734)*100</f>
        <v>3.7826546534454124</v>
      </c>
      <c r="L4" s="81">
        <f>(F4/52402)*100</f>
        <v>3.0552268997366512</v>
      </c>
      <c r="M4" s="81">
        <f>(G4/261950)*100</f>
        <v>2.7348730673792709</v>
      </c>
    </row>
    <row r="5" spans="1:15" x14ac:dyDescent="0.25">
      <c r="A5" s="86" t="s">
        <v>5</v>
      </c>
      <c r="B5" s="41">
        <v>1555</v>
      </c>
      <c r="C5" s="61">
        <v>1677</v>
      </c>
      <c r="D5" s="77">
        <v>1489</v>
      </c>
      <c r="E5" s="12">
        <v>761</v>
      </c>
      <c r="F5" s="126">
        <v>748</v>
      </c>
      <c r="G5" s="131">
        <f t="shared" ref="G5:G68" si="2">B5+C5+D5+E5+F5</f>
        <v>6230</v>
      </c>
      <c r="H5" s="81">
        <f t="shared" si="0"/>
        <v>2.8569853751745424</v>
      </c>
      <c r="I5" s="81">
        <f t="shared" si="1"/>
        <v>2.5502600444052432</v>
      </c>
      <c r="J5" s="81">
        <f t="shared" ref="J5:J67" si="3">(D5/49628)*100</f>
        <v>3.0003223986459258</v>
      </c>
      <c r="K5" s="81">
        <f t="shared" ref="K5:K68" si="4">(E5/39734)*100</f>
        <v>1.9152363215382293</v>
      </c>
      <c r="L5" s="81">
        <f t="shared" ref="L5:L68" si="5">(F5/52402)*100</f>
        <v>1.4274264341055685</v>
      </c>
      <c r="M5" s="81">
        <f t="shared" ref="M5:M68" si="6">(G5/261950)*100</f>
        <v>2.3783164726092765</v>
      </c>
    </row>
    <row r="6" spans="1:15" x14ac:dyDescent="0.25">
      <c r="A6" s="86" t="s">
        <v>6</v>
      </c>
      <c r="B6" s="41">
        <v>22</v>
      </c>
      <c r="C6" s="61">
        <v>24</v>
      </c>
      <c r="D6" s="77">
        <v>206</v>
      </c>
      <c r="E6" s="12">
        <v>205</v>
      </c>
      <c r="F6" s="126">
        <v>305</v>
      </c>
      <c r="G6" s="131">
        <f t="shared" si="2"/>
        <v>762</v>
      </c>
      <c r="H6" s="81">
        <f t="shared" si="0"/>
        <v>4.042037186742118E-2</v>
      </c>
      <c r="I6" s="81">
        <f t="shared" si="1"/>
        <v>3.6497460385048204E-2</v>
      </c>
      <c r="J6" s="81">
        <f t="shared" si="3"/>
        <v>0.41508825662932214</v>
      </c>
      <c r="K6" s="81">
        <f t="shared" si="4"/>
        <v>0.51593094075602752</v>
      </c>
      <c r="L6" s="81">
        <f t="shared" si="5"/>
        <v>0.58203885347887485</v>
      </c>
      <c r="M6" s="81">
        <f t="shared" si="6"/>
        <v>0.29089520900935295</v>
      </c>
    </row>
    <row r="7" spans="1:15" x14ac:dyDescent="0.25">
      <c r="A7" s="86" t="s">
        <v>7</v>
      </c>
      <c r="B7" s="41">
        <v>563</v>
      </c>
      <c r="C7" s="61">
        <v>1087</v>
      </c>
      <c r="D7" s="77">
        <v>862</v>
      </c>
      <c r="E7" s="12">
        <v>1166</v>
      </c>
      <c r="F7" s="126">
        <v>1888</v>
      </c>
      <c r="G7" s="131">
        <f t="shared" si="2"/>
        <v>5566</v>
      </c>
      <c r="H7" s="81">
        <f t="shared" si="0"/>
        <v>1.0343940618799148</v>
      </c>
      <c r="I7" s="81">
        <f t="shared" si="1"/>
        <v>1.653030809939475</v>
      </c>
      <c r="J7" s="81">
        <f t="shared" si="3"/>
        <v>1.7369227049246392</v>
      </c>
      <c r="K7" s="81">
        <f t="shared" si="4"/>
        <v>2.9345145215684298</v>
      </c>
      <c r="L7" s="81">
        <f t="shared" si="5"/>
        <v>3.6029159192397233</v>
      </c>
      <c r="M7" s="81">
        <f t="shared" si="6"/>
        <v>2.1248329833937771</v>
      </c>
    </row>
    <row r="8" spans="1:15" x14ac:dyDescent="0.25">
      <c r="A8" s="86" t="s">
        <v>8</v>
      </c>
      <c r="B8" s="41">
        <v>18</v>
      </c>
      <c r="C8" s="61">
        <v>46</v>
      </c>
      <c r="D8" s="77">
        <v>48</v>
      </c>
      <c r="E8" s="12">
        <v>34</v>
      </c>
      <c r="F8" s="126">
        <v>23</v>
      </c>
      <c r="G8" s="131">
        <f t="shared" si="2"/>
        <v>169</v>
      </c>
      <c r="H8" s="81">
        <f t="shared" si="0"/>
        <v>3.3071213346071875E-2</v>
      </c>
      <c r="I8" s="81">
        <f t="shared" si="1"/>
        <v>6.9953465738009063E-2</v>
      </c>
      <c r="J8" s="81">
        <f t="shared" si="3"/>
        <v>9.6719593777706128E-2</v>
      </c>
      <c r="K8" s="81">
        <f t="shared" si="4"/>
        <v>8.5569034076609443E-2</v>
      </c>
      <c r="L8" s="81">
        <f t="shared" si="5"/>
        <v>4.3891454524636463E-2</v>
      </c>
      <c r="M8" s="81">
        <f t="shared" si="6"/>
        <v>6.4516129032258063E-2</v>
      </c>
    </row>
    <row r="9" spans="1:15" x14ac:dyDescent="0.25">
      <c r="A9" s="86" t="s">
        <v>9</v>
      </c>
      <c r="B9" s="41">
        <v>731</v>
      </c>
      <c r="C9" s="61">
        <v>605</v>
      </c>
      <c r="D9" s="77">
        <v>375</v>
      </c>
      <c r="E9" s="12">
        <v>613</v>
      </c>
      <c r="F9" s="126">
        <v>737</v>
      </c>
      <c r="G9" s="131">
        <f t="shared" si="2"/>
        <v>3061</v>
      </c>
      <c r="H9" s="81">
        <f t="shared" si="0"/>
        <v>1.3430587197765858</v>
      </c>
      <c r="I9" s="81">
        <f t="shared" si="1"/>
        <v>0.92004014720642358</v>
      </c>
      <c r="J9" s="81">
        <f t="shared" si="3"/>
        <v>0.7556218263883292</v>
      </c>
      <c r="K9" s="81">
        <f t="shared" si="4"/>
        <v>1.5427593496753411</v>
      </c>
      <c r="L9" s="81">
        <f t="shared" si="5"/>
        <v>1.4064348688981336</v>
      </c>
      <c r="M9" s="81">
        <f t="shared" si="6"/>
        <v>1.1685436151937392</v>
      </c>
    </row>
    <row r="10" spans="1:15" x14ac:dyDescent="0.25">
      <c r="A10" s="86" t="s">
        <v>10</v>
      </c>
      <c r="B10" s="41">
        <v>33</v>
      </c>
      <c r="C10" s="61">
        <v>107</v>
      </c>
      <c r="D10" s="77">
        <v>175</v>
      </c>
      <c r="E10" s="12">
        <v>224</v>
      </c>
      <c r="F10" s="126">
        <v>253</v>
      </c>
      <c r="G10" s="131">
        <f t="shared" si="2"/>
        <v>792</v>
      </c>
      <c r="H10" s="81">
        <f t="shared" si="0"/>
        <v>6.0630557801131774E-2</v>
      </c>
      <c r="I10" s="81">
        <f t="shared" si="1"/>
        <v>0.16271784421667326</v>
      </c>
      <c r="J10" s="81">
        <f t="shared" si="3"/>
        <v>0.3526235189812203</v>
      </c>
      <c r="K10" s="81">
        <f t="shared" si="4"/>
        <v>0.56374893038707397</v>
      </c>
      <c r="L10" s="81">
        <f t="shared" si="5"/>
        <v>0.48280599977100108</v>
      </c>
      <c r="M10" s="81">
        <f t="shared" si="6"/>
        <v>0.30234777629318571</v>
      </c>
    </row>
    <row r="11" spans="1:15" x14ac:dyDescent="0.25">
      <c r="A11" s="86" t="s">
        <v>11</v>
      </c>
      <c r="B11" s="41">
        <v>55</v>
      </c>
      <c r="C11" s="61">
        <v>119</v>
      </c>
      <c r="D11" s="77">
        <v>182</v>
      </c>
      <c r="E11" s="12">
        <v>142</v>
      </c>
      <c r="F11" s="126">
        <v>182</v>
      </c>
      <c r="G11" s="131">
        <f t="shared" si="2"/>
        <v>680</v>
      </c>
      <c r="H11" s="81">
        <f t="shared" si="0"/>
        <v>0.10105092966855296</v>
      </c>
      <c r="I11" s="81">
        <f t="shared" si="1"/>
        <v>0.18096657440919736</v>
      </c>
      <c r="J11" s="81">
        <f t="shared" si="3"/>
        <v>0.36672845974046908</v>
      </c>
      <c r="K11" s="81">
        <f t="shared" si="4"/>
        <v>0.35737655408466301</v>
      </c>
      <c r="L11" s="81">
        <f t="shared" si="5"/>
        <v>0.34731498797755811</v>
      </c>
      <c r="M11" s="81">
        <f t="shared" si="6"/>
        <v>0.25959152510020994</v>
      </c>
    </row>
    <row r="12" spans="1:15" x14ac:dyDescent="0.25">
      <c r="A12" s="86" t="s">
        <v>12</v>
      </c>
      <c r="B12" s="41">
        <v>15796</v>
      </c>
      <c r="C12" s="61">
        <v>21089</v>
      </c>
      <c r="D12" s="77">
        <v>12696</v>
      </c>
      <c r="E12" s="12">
        <v>11179</v>
      </c>
      <c r="F12" s="126">
        <v>19535</v>
      </c>
      <c r="G12" s="131">
        <f t="shared" si="2"/>
        <v>80295</v>
      </c>
      <c r="H12" s="81">
        <f t="shared" si="0"/>
        <v>29.021827000808408</v>
      </c>
      <c r="I12" s="81">
        <f t="shared" si="1"/>
        <v>32.070622585845065</v>
      </c>
      <c r="J12" s="81">
        <f t="shared" si="3"/>
        <v>25.582332554203273</v>
      </c>
      <c r="K12" s="81">
        <f t="shared" si="4"/>
        <v>28.134595057129914</v>
      </c>
      <c r="L12" s="81">
        <f t="shared" si="5"/>
        <v>37.279111484294489</v>
      </c>
      <c r="M12" s="81">
        <f t="shared" si="6"/>
        <v>30.652796335178468</v>
      </c>
    </row>
    <row r="13" spans="1:15" x14ac:dyDescent="0.25">
      <c r="A13" s="86" t="s">
        <v>13</v>
      </c>
      <c r="B13" s="41">
        <v>5352</v>
      </c>
      <c r="C13" s="61">
        <v>7339</v>
      </c>
      <c r="D13" s="77">
        <v>5427</v>
      </c>
      <c r="E13" s="12">
        <v>4386</v>
      </c>
      <c r="F13" s="126">
        <v>4494</v>
      </c>
      <c r="G13" s="131">
        <f t="shared" si="2"/>
        <v>26998</v>
      </c>
      <c r="H13" s="81">
        <f t="shared" si="0"/>
        <v>9.8331741015653709</v>
      </c>
      <c r="I13" s="81">
        <f t="shared" si="1"/>
        <v>11.160619240244534</v>
      </c>
      <c r="J13" s="81">
        <f t="shared" si="3"/>
        <v>10.9353590714919</v>
      </c>
      <c r="K13" s="81">
        <f t="shared" si="4"/>
        <v>11.03840539588262</v>
      </c>
      <c r="L13" s="81">
        <f t="shared" si="5"/>
        <v>8.5760085492920126</v>
      </c>
      <c r="M13" s="81">
        <f t="shared" si="6"/>
        <v>10.306547050963925</v>
      </c>
    </row>
    <row r="14" spans="1:15" x14ac:dyDescent="0.25">
      <c r="A14" s="86" t="s">
        <v>14</v>
      </c>
      <c r="B14" s="41">
        <v>23</v>
      </c>
      <c r="C14" s="61">
        <v>49</v>
      </c>
      <c r="D14" s="77">
        <v>68</v>
      </c>
      <c r="E14" s="12">
        <v>49</v>
      </c>
      <c r="F14" s="126">
        <v>47</v>
      </c>
      <c r="G14" s="131">
        <f t="shared" si="2"/>
        <v>236</v>
      </c>
      <c r="H14" s="81">
        <f t="shared" si="0"/>
        <v>4.2257661497758503E-2</v>
      </c>
      <c r="I14" s="81">
        <f t="shared" si="1"/>
        <v>7.4515648286140088E-2</v>
      </c>
      <c r="J14" s="81">
        <f t="shared" si="3"/>
        <v>0.13701942451841703</v>
      </c>
      <c r="K14" s="81">
        <f t="shared" si="4"/>
        <v>0.12332007852217244</v>
      </c>
      <c r="L14" s="81">
        <f t="shared" si="5"/>
        <v>8.9691233159039735E-2</v>
      </c>
      <c r="M14" s="81">
        <f t="shared" si="6"/>
        <v>9.0093529299484637E-2</v>
      </c>
    </row>
    <row r="15" spans="1:15" x14ac:dyDescent="0.25">
      <c r="A15" s="86" t="s">
        <v>15</v>
      </c>
      <c r="B15" s="41">
        <v>121</v>
      </c>
      <c r="C15" s="61">
        <v>160</v>
      </c>
      <c r="D15" s="77">
        <v>297</v>
      </c>
      <c r="E15" s="12">
        <v>375</v>
      </c>
      <c r="F15" s="126">
        <v>358</v>
      </c>
      <c r="G15" s="131">
        <f t="shared" si="2"/>
        <v>1311</v>
      </c>
      <c r="H15" s="81">
        <f t="shared" si="0"/>
        <v>0.22231204527081652</v>
      </c>
      <c r="I15" s="81">
        <f t="shared" si="1"/>
        <v>0.24331640256698805</v>
      </c>
      <c r="J15" s="81">
        <f t="shared" si="3"/>
        <v>0.59845248649955674</v>
      </c>
      <c r="K15" s="81">
        <f t="shared" si="4"/>
        <v>0.94377611113907489</v>
      </c>
      <c r="L15" s="81">
        <f t="shared" si="5"/>
        <v>0.68318003129651539</v>
      </c>
      <c r="M15" s="81">
        <f t="shared" si="6"/>
        <v>0.50047719030349302</v>
      </c>
    </row>
    <row r="16" spans="1:15" x14ac:dyDescent="0.25">
      <c r="A16" s="86" t="s">
        <v>16</v>
      </c>
      <c r="B16" s="41">
        <v>154</v>
      </c>
      <c r="C16" s="61">
        <v>177</v>
      </c>
      <c r="D16" s="77">
        <v>215</v>
      </c>
      <c r="E16" s="12">
        <v>103</v>
      </c>
      <c r="F16" s="126">
        <v>90</v>
      </c>
      <c r="G16" s="131">
        <f t="shared" si="2"/>
        <v>739</v>
      </c>
      <c r="H16" s="81">
        <f t="shared" si="0"/>
        <v>0.28294260307194824</v>
      </c>
      <c r="I16" s="81">
        <f t="shared" si="1"/>
        <v>0.26916877033973052</v>
      </c>
      <c r="J16" s="81">
        <f t="shared" si="3"/>
        <v>0.43322318046264208</v>
      </c>
      <c r="K16" s="81">
        <f t="shared" si="4"/>
        <v>0.25922383852619924</v>
      </c>
      <c r="L16" s="81">
        <f t="shared" si="5"/>
        <v>0.17174916987901226</v>
      </c>
      <c r="M16" s="81">
        <f t="shared" si="6"/>
        <v>0.28211490742508111</v>
      </c>
    </row>
    <row r="17" spans="1:13" x14ac:dyDescent="0.25">
      <c r="A17" s="86" t="s">
        <v>17</v>
      </c>
      <c r="B17" s="41">
        <v>529</v>
      </c>
      <c r="C17" s="61">
        <v>1236</v>
      </c>
      <c r="D17" s="77">
        <v>2098</v>
      </c>
      <c r="E17" s="12">
        <v>1200</v>
      </c>
      <c r="F17" s="126">
        <v>717</v>
      </c>
      <c r="G17" s="131">
        <f t="shared" si="2"/>
        <v>5780</v>
      </c>
      <c r="H17" s="81">
        <f t="shared" si="0"/>
        <v>0.97192621444844562</v>
      </c>
      <c r="I17" s="81">
        <f t="shared" si="1"/>
        <v>1.8796192098299827</v>
      </c>
      <c r="J17" s="81">
        <f t="shared" si="3"/>
        <v>4.2274522447005722</v>
      </c>
      <c r="K17" s="81">
        <f t="shared" si="4"/>
        <v>3.0200835556450394</v>
      </c>
      <c r="L17" s="81">
        <f t="shared" si="5"/>
        <v>1.3682683867027976</v>
      </c>
      <c r="M17" s="81">
        <f t="shared" si="6"/>
        <v>2.2065279633517845</v>
      </c>
    </row>
    <row r="18" spans="1:13" x14ac:dyDescent="0.25">
      <c r="A18" s="86" t="s">
        <v>18</v>
      </c>
      <c r="B18" s="41">
        <v>27</v>
      </c>
      <c r="C18" s="61">
        <v>49</v>
      </c>
      <c r="D18" s="77">
        <v>80</v>
      </c>
      <c r="E18" s="12">
        <v>62</v>
      </c>
      <c r="F18" s="126">
        <v>64</v>
      </c>
      <c r="G18" s="131">
        <f t="shared" si="2"/>
        <v>282</v>
      </c>
      <c r="H18" s="81">
        <f t="shared" si="0"/>
        <v>4.9606820019107815E-2</v>
      </c>
      <c r="I18" s="81">
        <f t="shared" si="1"/>
        <v>7.4515648286140088E-2</v>
      </c>
      <c r="J18" s="81">
        <f t="shared" si="3"/>
        <v>0.16119932296284356</v>
      </c>
      <c r="K18" s="81">
        <f t="shared" si="4"/>
        <v>0.1560376503749937</v>
      </c>
      <c r="L18" s="81">
        <f t="shared" si="5"/>
        <v>0.12213274302507537</v>
      </c>
      <c r="M18" s="81">
        <f t="shared" si="6"/>
        <v>0.10765413246802825</v>
      </c>
    </row>
    <row r="19" spans="1:13" x14ac:dyDescent="0.25">
      <c r="A19" s="86" t="s">
        <v>19</v>
      </c>
      <c r="B19" s="41">
        <v>35</v>
      </c>
      <c r="C19" s="61">
        <v>53</v>
      </c>
      <c r="D19" s="77">
        <v>71</v>
      </c>
      <c r="E19" s="12">
        <v>138</v>
      </c>
      <c r="F19" s="126">
        <v>145</v>
      </c>
      <c r="G19" s="131">
        <f t="shared" si="2"/>
        <v>442</v>
      </c>
      <c r="H19" s="81">
        <f t="shared" si="0"/>
        <v>6.4305137061806419E-2</v>
      </c>
      <c r="I19" s="81">
        <f t="shared" si="1"/>
        <v>8.0598558350314792E-2</v>
      </c>
      <c r="J19" s="81">
        <f t="shared" si="3"/>
        <v>0.14306439912952365</v>
      </c>
      <c r="K19" s="81">
        <f t="shared" si="4"/>
        <v>0.34730960889917956</v>
      </c>
      <c r="L19" s="81">
        <f t="shared" si="5"/>
        <v>0.27670699591618642</v>
      </c>
      <c r="M19" s="81">
        <f t="shared" si="6"/>
        <v>0.16873449131513649</v>
      </c>
    </row>
    <row r="20" spans="1:13" x14ac:dyDescent="0.25">
      <c r="A20" s="86" t="s">
        <v>20</v>
      </c>
      <c r="B20" s="41">
        <v>111</v>
      </c>
      <c r="C20" s="61">
        <v>134</v>
      </c>
      <c r="D20" s="77">
        <v>155</v>
      </c>
      <c r="E20" s="12">
        <v>42</v>
      </c>
      <c r="F20" s="126">
        <v>61</v>
      </c>
      <c r="G20" s="131">
        <f t="shared" si="2"/>
        <v>503</v>
      </c>
      <c r="H20" s="81">
        <f t="shared" si="0"/>
        <v>0.20393914896744322</v>
      </c>
      <c r="I20" s="81">
        <f t="shared" si="1"/>
        <v>0.20377748714985247</v>
      </c>
      <c r="J20" s="81">
        <f t="shared" si="3"/>
        <v>0.31232368824050938</v>
      </c>
      <c r="K20" s="81">
        <f t="shared" si="4"/>
        <v>0.10570292444757638</v>
      </c>
      <c r="L20" s="81">
        <f t="shared" si="5"/>
        <v>0.11640777069577496</v>
      </c>
      <c r="M20" s="81">
        <f t="shared" si="6"/>
        <v>0.1920213781255965</v>
      </c>
    </row>
    <row r="21" spans="1:13" x14ac:dyDescent="0.25">
      <c r="A21" s="86" t="s">
        <v>21</v>
      </c>
      <c r="B21" s="41">
        <v>331</v>
      </c>
      <c r="C21" s="61">
        <v>390</v>
      </c>
      <c r="D21" s="77">
        <v>434</v>
      </c>
      <c r="E21" s="12">
        <v>233</v>
      </c>
      <c r="F21" s="126">
        <v>178</v>
      </c>
      <c r="G21" s="131">
        <f t="shared" si="2"/>
        <v>1566</v>
      </c>
      <c r="H21" s="81">
        <f t="shared" si="0"/>
        <v>0.60814286764165504</v>
      </c>
      <c r="I21" s="81">
        <f t="shared" si="1"/>
        <v>0.5930837312570334</v>
      </c>
      <c r="J21" s="81">
        <f t="shared" si="3"/>
        <v>0.87450632707342624</v>
      </c>
      <c r="K21" s="81">
        <f t="shared" si="4"/>
        <v>0.58639955705441182</v>
      </c>
      <c r="L21" s="81">
        <f t="shared" si="5"/>
        <v>0.33968169153849087</v>
      </c>
      <c r="M21" s="81">
        <f t="shared" si="6"/>
        <v>0.59782401221607173</v>
      </c>
    </row>
    <row r="22" spans="1:13" x14ac:dyDescent="0.25">
      <c r="A22" s="86" t="s">
        <v>22</v>
      </c>
      <c r="B22" s="41">
        <v>105</v>
      </c>
      <c r="C22" s="61">
        <v>119</v>
      </c>
      <c r="D22" s="77">
        <v>318</v>
      </c>
      <c r="E22" s="12">
        <v>187</v>
      </c>
      <c r="F22" s="126">
        <v>299</v>
      </c>
      <c r="G22" s="131">
        <f t="shared" si="2"/>
        <v>1028</v>
      </c>
      <c r="H22" s="81">
        <f t="shared" si="0"/>
        <v>0.19291541118541927</v>
      </c>
      <c r="I22" s="81">
        <f t="shared" si="1"/>
        <v>0.18096657440919736</v>
      </c>
      <c r="J22" s="81">
        <f t="shared" si="3"/>
        <v>0.64076730877730315</v>
      </c>
      <c r="K22" s="81">
        <f t="shared" si="4"/>
        <v>0.47062968742135197</v>
      </c>
      <c r="L22" s="81">
        <f t="shared" si="5"/>
        <v>0.57058890882027402</v>
      </c>
      <c r="M22" s="81">
        <f t="shared" si="6"/>
        <v>0.39244130559267032</v>
      </c>
    </row>
    <row r="23" spans="1:13" x14ac:dyDescent="0.25">
      <c r="A23" s="86" t="s">
        <v>23</v>
      </c>
      <c r="B23" s="41">
        <v>522</v>
      </c>
      <c r="C23" s="61">
        <v>1026</v>
      </c>
      <c r="D23" s="77">
        <v>345</v>
      </c>
      <c r="E23" s="12">
        <v>450</v>
      </c>
      <c r="F23" s="126">
        <v>442</v>
      </c>
      <c r="G23" s="131">
        <f t="shared" si="2"/>
        <v>2785</v>
      </c>
      <c r="H23" s="81">
        <f t="shared" si="0"/>
        <v>0.95906518703608445</v>
      </c>
      <c r="I23" s="81">
        <f t="shared" si="1"/>
        <v>1.560266431460811</v>
      </c>
      <c r="J23" s="81">
        <f t="shared" si="3"/>
        <v>0.69517208027726285</v>
      </c>
      <c r="K23" s="81">
        <f t="shared" si="4"/>
        <v>1.1325313333668898</v>
      </c>
      <c r="L23" s="81">
        <f t="shared" si="5"/>
        <v>0.8434792565169269</v>
      </c>
      <c r="M23" s="81">
        <f t="shared" si="6"/>
        <v>1.0631799961824775</v>
      </c>
    </row>
    <row r="24" spans="1:13" x14ac:dyDescent="0.25">
      <c r="A24" s="86" t="s">
        <v>24</v>
      </c>
      <c r="B24" s="41">
        <v>148</v>
      </c>
      <c r="C24" s="61">
        <v>283</v>
      </c>
      <c r="D24" s="77">
        <v>216</v>
      </c>
      <c r="E24" s="12">
        <v>160</v>
      </c>
      <c r="F24" s="126">
        <v>130</v>
      </c>
      <c r="G24" s="131">
        <f t="shared" si="2"/>
        <v>937</v>
      </c>
      <c r="H24" s="81">
        <f t="shared" si="0"/>
        <v>0.27191886528992432</v>
      </c>
      <c r="I24" s="81">
        <f t="shared" si="1"/>
        <v>0.43036588704036011</v>
      </c>
      <c r="J24" s="81">
        <f t="shared" si="3"/>
        <v>0.43523817199967763</v>
      </c>
      <c r="K24" s="81">
        <f t="shared" si="4"/>
        <v>0.40267780741933856</v>
      </c>
      <c r="L24" s="81">
        <f t="shared" si="5"/>
        <v>0.24808213426968437</v>
      </c>
      <c r="M24" s="81">
        <f t="shared" si="6"/>
        <v>0.35770185149837758</v>
      </c>
    </row>
    <row r="25" spans="1:13" x14ac:dyDescent="0.25">
      <c r="A25" s="86" t="s">
        <v>25</v>
      </c>
      <c r="B25" s="41">
        <v>143</v>
      </c>
      <c r="C25" s="61">
        <v>328</v>
      </c>
      <c r="D25" s="77">
        <v>780</v>
      </c>
      <c r="E25" s="12">
        <v>666</v>
      </c>
      <c r="F25" s="126">
        <v>361</v>
      </c>
      <c r="G25" s="131">
        <f t="shared" si="2"/>
        <v>2278</v>
      </c>
      <c r="H25" s="81">
        <f t="shared" si="0"/>
        <v>0.26273241713823769</v>
      </c>
      <c r="I25" s="81">
        <f t="shared" si="1"/>
        <v>0.49879862526232543</v>
      </c>
      <c r="J25" s="81">
        <f t="shared" si="3"/>
        <v>1.5716933988877246</v>
      </c>
      <c r="K25" s="81">
        <f t="shared" si="4"/>
        <v>1.6761463733829969</v>
      </c>
      <c r="L25" s="81">
        <f t="shared" si="5"/>
        <v>0.68890500362581575</v>
      </c>
      <c r="M25" s="81">
        <f t="shared" si="6"/>
        <v>0.86963160908570347</v>
      </c>
    </row>
    <row r="26" spans="1:13" x14ac:dyDescent="0.25">
      <c r="A26" s="86" t="s">
        <v>26</v>
      </c>
      <c r="B26" s="41">
        <v>7</v>
      </c>
      <c r="C26" s="61">
        <v>35</v>
      </c>
      <c r="D26" s="77">
        <v>72</v>
      </c>
      <c r="E26" s="12">
        <v>89</v>
      </c>
      <c r="F26" s="126">
        <v>59</v>
      </c>
      <c r="G26" s="131">
        <f t="shared" si="2"/>
        <v>262</v>
      </c>
      <c r="H26" s="81">
        <f t="shared" si="0"/>
        <v>1.2861027412361285E-2</v>
      </c>
      <c r="I26" s="81">
        <f t="shared" si="1"/>
        <v>5.3225463061528637E-2</v>
      </c>
      <c r="J26" s="81">
        <f t="shared" si="3"/>
        <v>0.1450793906665592</v>
      </c>
      <c r="K26" s="81">
        <f t="shared" si="4"/>
        <v>0.22398953037700711</v>
      </c>
      <c r="L26" s="81">
        <f t="shared" si="5"/>
        <v>0.11259112247624135</v>
      </c>
      <c r="M26" s="81">
        <f t="shared" si="6"/>
        <v>0.10001908761213972</v>
      </c>
    </row>
    <row r="27" spans="1:13" x14ac:dyDescent="0.25">
      <c r="A27" s="86" t="s">
        <v>27</v>
      </c>
      <c r="B27" s="41">
        <v>98</v>
      </c>
      <c r="C27" s="61">
        <v>205</v>
      </c>
      <c r="D27" s="77">
        <v>347</v>
      </c>
      <c r="E27" s="12">
        <v>463</v>
      </c>
      <c r="F27" s="126">
        <v>639</v>
      </c>
      <c r="G27" s="131">
        <f t="shared" si="2"/>
        <v>1752</v>
      </c>
      <c r="H27" s="81">
        <f t="shared" si="0"/>
        <v>0.18005438377305799</v>
      </c>
      <c r="I27" s="81">
        <f t="shared" si="1"/>
        <v>0.31174914078895344</v>
      </c>
      <c r="J27" s="81">
        <f t="shared" si="3"/>
        <v>0.69920206335133384</v>
      </c>
      <c r="K27" s="81">
        <f t="shared" si="4"/>
        <v>1.1652489052197113</v>
      </c>
      <c r="L27" s="81">
        <f t="shared" si="5"/>
        <v>1.2194191061409869</v>
      </c>
      <c r="M27" s="81">
        <f t="shared" si="6"/>
        <v>0.66882992937583507</v>
      </c>
    </row>
    <row r="28" spans="1:13" x14ac:dyDescent="0.25">
      <c r="A28" s="86" t="s">
        <v>28</v>
      </c>
      <c r="B28" s="41">
        <v>56</v>
      </c>
      <c r="C28" s="61">
        <v>58</v>
      </c>
      <c r="D28" s="77">
        <v>109</v>
      </c>
      <c r="E28" s="12">
        <v>78</v>
      </c>
      <c r="F28" s="126">
        <v>83</v>
      </c>
      <c r="G28" s="131">
        <f t="shared" si="2"/>
        <v>384</v>
      </c>
      <c r="H28" s="81">
        <f t="shared" si="0"/>
        <v>0.10288821929889028</v>
      </c>
      <c r="I28" s="81">
        <f t="shared" si="1"/>
        <v>8.8202195930533162E-2</v>
      </c>
      <c r="J28" s="81">
        <f t="shared" si="3"/>
        <v>0.21963407753687433</v>
      </c>
      <c r="K28" s="81">
        <f t="shared" si="4"/>
        <v>0.19630543111692758</v>
      </c>
      <c r="L28" s="81">
        <f t="shared" si="5"/>
        <v>0.15839090111064463</v>
      </c>
      <c r="M28" s="81">
        <f t="shared" si="6"/>
        <v>0.14659286123305976</v>
      </c>
    </row>
    <row r="29" spans="1:13" x14ac:dyDescent="0.25">
      <c r="A29" s="86" t="s">
        <v>29</v>
      </c>
      <c r="B29" s="41">
        <v>315</v>
      </c>
      <c r="C29" s="61">
        <v>537</v>
      </c>
      <c r="D29" s="77">
        <v>497</v>
      </c>
      <c r="E29" s="12">
        <v>230</v>
      </c>
      <c r="F29" s="126">
        <v>312</v>
      </c>
      <c r="G29" s="131">
        <f t="shared" si="2"/>
        <v>1891</v>
      </c>
      <c r="H29" s="81">
        <f t="shared" si="0"/>
        <v>0.57874623355625776</v>
      </c>
      <c r="I29" s="81">
        <f t="shared" si="1"/>
        <v>0.8166306761154537</v>
      </c>
      <c r="J29" s="81">
        <f t="shared" si="3"/>
        <v>1.0014507939066657</v>
      </c>
      <c r="K29" s="81">
        <f t="shared" si="4"/>
        <v>0.5788493481652992</v>
      </c>
      <c r="L29" s="81">
        <f t="shared" si="5"/>
        <v>0.59539712224724251</v>
      </c>
      <c r="M29" s="81">
        <f t="shared" si="6"/>
        <v>0.72189349112426038</v>
      </c>
    </row>
    <row r="30" spans="1:13" x14ac:dyDescent="0.25">
      <c r="A30" s="86" t="s">
        <v>30</v>
      </c>
      <c r="B30" s="41">
        <v>348</v>
      </c>
      <c r="C30" s="61">
        <v>403</v>
      </c>
      <c r="D30" s="77">
        <v>1026</v>
      </c>
      <c r="E30" s="12">
        <v>627</v>
      </c>
      <c r="F30" s="126">
        <v>507</v>
      </c>
      <c r="G30" s="131">
        <f t="shared" si="2"/>
        <v>2911</v>
      </c>
      <c r="H30" s="81">
        <f t="shared" si="0"/>
        <v>0.63937679135738956</v>
      </c>
      <c r="I30" s="81">
        <f t="shared" si="1"/>
        <v>0.61285318896560115</v>
      </c>
      <c r="J30" s="81">
        <f t="shared" si="3"/>
        <v>2.0673813169984685</v>
      </c>
      <c r="K30" s="81">
        <f t="shared" si="4"/>
        <v>1.577993657824533</v>
      </c>
      <c r="L30" s="81">
        <f t="shared" si="5"/>
        <v>0.96752032365176899</v>
      </c>
      <c r="M30" s="81">
        <f t="shared" si="6"/>
        <v>1.1112807787745753</v>
      </c>
    </row>
    <row r="31" spans="1:13" x14ac:dyDescent="0.25">
      <c r="A31" s="86" t="s">
        <v>31</v>
      </c>
      <c r="B31" s="41">
        <v>2492</v>
      </c>
      <c r="C31" s="61">
        <v>2427</v>
      </c>
      <c r="D31" s="77">
        <v>1948</v>
      </c>
      <c r="E31" s="12">
        <v>1153</v>
      </c>
      <c r="F31" s="126">
        <v>1094</v>
      </c>
      <c r="G31" s="131">
        <f t="shared" si="2"/>
        <v>9114</v>
      </c>
      <c r="H31" s="81">
        <f t="shared" si="0"/>
        <v>4.5785257588006179</v>
      </c>
      <c r="I31" s="81">
        <f t="shared" si="1"/>
        <v>3.6908056814380004</v>
      </c>
      <c r="J31" s="81">
        <f t="shared" si="3"/>
        <v>3.9252035141452404</v>
      </c>
      <c r="K31" s="81">
        <f t="shared" si="4"/>
        <v>2.9017969497156089</v>
      </c>
      <c r="L31" s="81">
        <f t="shared" si="5"/>
        <v>2.0877065760848823</v>
      </c>
      <c r="M31" s="81">
        <f t="shared" si="6"/>
        <v>3.4792899408284028</v>
      </c>
    </row>
    <row r="32" spans="1:13" x14ac:dyDescent="0.25">
      <c r="A32" s="86" t="s">
        <v>32</v>
      </c>
      <c r="B32" s="41">
        <v>71</v>
      </c>
      <c r="C32" s="61">
        <v>120</v>
      </c>
      <c r="D32" s="77">
        <v>139</v>
      </c>
      <c r="E32" s="12">
        <v>282</v>
      </c>
      <c r="F32" s="126">
        <v>168</v>
      </c>
      <c r="G32" s="131">
        <f t="shared" si="2"/>
        <v>780</v>
      </c>
      <c r="H32" s="81">
        <f t="shared" si="0"/>
        <v>0.13044756375395017</v>
      </c>
      <c r="I32" s="81">
        <f t="shared" si="1"/>
        <v>0.18248730192524104</v>
      </c>
      <c r="J32" s="81">
        <f t="shared" si="3"/>
        <v>0.28008382364794066</v>
      </c>
      <c r="K32" s="81">
        <f t="shared" si="4"/>
        <v>0.70971963557658435</v>
      </c>
      <c r="L32" s="81">
        <f t="shared" si="5"/>
        <v>0.32059845044082286</v>
      </c>
      <c r="M32" s="81">
        <f t="shared" si="6"/>
        <v>0.29776674937965258</v>
      </c>
    </row>
    <row r="33" spans="1:13" x14ac:dyDescent="0.25">
      <c r="A33" s="86" t="s">
        <v>33</v>
      </c>
      <c r="B33" s="41">
        <v>11299</v>
      </c>
      <c r="C33" s="61">
        <v>10744</v>
      </c>
      <c r="D33" s="77">
        <v>10798</v>
      </c>
      <c r="E33" s="12">
        <v>5334</v>
      </c>
      <c r="F33" s="126">
        <v>7382</v>
      </c>
      <c r="G33" s="131">
        <f t="shared" si="2"/>
        <v>45557</v>
      </c>
      <c r="H33" s="81">
        <f t="shared" si="0"/>
        <v>20.759535533181449</v>
      </c>
      <c r="I33" s="81">
        <f t="shared" si="1"/>
        <v>16.338696432373247</v>
      </c>
      <c r="J33" s="81">
        <f t="shared" si="3"/>
        <v>21.75787861690981</v>
      </c>
      <c r="K33" s="81">
        <f t="shared" si="4"/>
        <v>13.4242714048422</v>
      </c>
      <c r="L33" s="81">
        <f t="shared" si="5"/>
        <v>14.087248578298539</v>
      </c>
      <c r="M33" s="81">
        <f t="shared" si="6"/>
        <v>17.391486924985681</v>
      </c>
    </row>
    <row r="34" spans="1:13" x14ac:dyDescent="0.25">
      <c r="A34" s="87" t="s">
        <v>34</v>
      </c>
      <c r="B34" s="43">
        <v>781</v>
      </c>
      <c r="C34" s="62">
        <v>867</v>
      </c>
      <c r="D34" s="78">
        <v>1519</v>
      </c>
      <c r="E34" s="16">
        <v>2766</v>
      </c>
      <c r="F34" s="127">
        <v>1270</v>
      </c>
      <c r="G34" s="131">
        <f t="shared" si="2"/>
        <v>7203</v>
      </c>
      <c r="H34" s="81">
        <f t="shared" si="0"/>
        <v>1.4349232012934521</v>
      </c>
      <c r="I34" s="81">
        <f t="shared" si="1"/>
        <v>1.3184707564098663</v>
      </c>
      <c r="J34" s="81">
        <f t="shared" si="3"/>
        <v>3.0607721447569918</v>
      </c>
      <c r="K34" s="81">
        <f t="shared" si="4"/>
        <v>6.9612925957618161</v>
      </c>
      <c r="L34" s="81">
        <f t="shared" si="5"/>
        <v>2.4235716194038393</v>
      </c>
      <c r="M34" s="81">
        <f t="shared" si="6"/>
        <v>2.7497614048482535</v>
      </c>
    </row>
    <row r="35" spans="1:13" x14ac:dyDescent="0.25">
      <c r="A35" s="87" t="s">
        <v>35</v>
      </c>
      <c r="B35" s="43"/>
      <c r="C35" s="62"/>
      <c r="D35" s="78"/>
      <c r="E35" s="16"/>
      <c r="F35" s="127"/>
      <c r="G35" s="131"/>
      <c r="H35" s="81"/>
      <c r="I35" s="81"/>
      <c r="J35" s="81"/>
      <c r="K35" s="81"/>
      <c r="L35" s="81"/>
      <c r="M35" s="81"/>
    </row>
    <row r="36" spans="1:13" x14ac:dyDescent="0.25">
      <c r="A36" s="88" t="s">
        <v>36</v>
      </c>
      <c r="B36" s="43">
        <v>23</v>
      </c>
      <c r="C36" s="62">
        <v>46</v>
      </c>
      <c r="D36" s="78">
        <v>43</v>
      </c>
      <c r="E36" s="16">
        <v>57</v>
      </c>
      <c r="F36" s="127">
        <v>76</v>
      </c>
      <c r="G36" s="131">
        <f t="shared" si="2"/>
        <v>245</v>
      </c>
      <c r="H36" s="81">
        <f t="shared" si="0"/>
        <v>4.2257661497758503E-2</v>
      </c>
      <c r="I36" s="81">
        <f t="shared" si="1"/>
        <v>6.9953465738009063E-2</v>
      </c>
      <c r="J36" s="81">
        <f t="shared" si="3"/>
        <v>8.6644636092528413E-2</v>
      </c>
      <c r="K36" s="81">
        <f t="shared" si="4"/>
        <v>0.14345396889313938</v>
      </c>
      <c r="L36" s="81">
        <f t="shared" si="5"/>
        <v>0.14503263234227701</v>
      </c>
      <c r="M36" s="81">
        <f t="shared" si="6"/>
        <v>9.3529299484634468E-2</v>
      </c>
    </row>
    <row r="37" spans="1:13" x14ac:dyDescent="0.25">
      <c r="A37" s="88" t="s">
        <v>37</v>
      </c>
      <c r="B37" s="43">
        <v>6</v>
      </c>
      <c r="C37" s="62">
        <v>5</v>
      </c>
      <c r="D37" s="78">
        <v>28</v>
      </c>
      <c r="E37" s="16">
        <v>18</v>
      </c>
      <c r="F37" s="127">
        <v>9</v>
      </c>
      <c r="G37" s="131">
        <f t="shared" si="2"/>
        <v>66</v>
      </c>
      <c r="H37" s="81">
        <f t="shared" si="0"/>
        <v>1.1023737782023958E-2</v>
      </c>
      <c r="I37" s="81">
        <f t="shared" si="1"/>
        <v>7.6036375802183767E-3</v>
      </c>
      <c r="J37" s="81">
        <f t="shared" si="3"/>
        <v>5.6419763036995245E-2</v>
      </c>
      <c r="K37" s="81">
        <f t="shared" si="4"/>
        <v>4.5301253334675592E-2</v>
      </c>
      <c r="L37" s="81">
        <f t="shared" si="5"/>
        <v>1.7174916987901228E-2</v>
      </c>
      <c r="M37" s="81">
        <f t="shared" si="6"/>
        <v>2.5195648024432141E-2</v>
      </c>
    </row>
    <row r="38" spans="1:13" x14ac:dyDescent="0.25">
      <c r="A38" s="88" t="s">
        <v>38</v>
      </c>
      <c r="B38" s="43">
        <v>688</v>
      </c>
      <c r="C38" s="62">
        <v>633</v>
      </c>
      <c r="D38" s="78">
        <v>1077</v>
      </c>
      <c r="E38" s="16">
        <v>1725</v>
      </c>
      <c r="F38" s="127">
        <v>770</v>
      </c>
      <c r="G38" s="131">
        <f t="shared" si="2"/>
        <v>4893</v>
      </c>
      <c r="H38" s="81">
        <f t="shared" si="0"/>
        <v>1.2640552656720805</v>
      </c>
      <c r="I38" s="81">
        <f t="shared" si="1"/>
        <v>0.96262051765564649</v>
      </c>
      <c r="J38" s="81">
        <f t="shared" si="3"/>
        <v>2.1701458853872815</v>
      </c>
      <c r="K38" s="81">
        <f t="shared" si="4"/>
        <v>4.341370111239744</v>
      </c>
      <c r="L38" s="81">
        <f t="shared" si="5"/>
        <v>1.4694095645204381</v>
      </c>
      <c r="M38" s="81">
        <f t="shared" si="6"/>
        <v>1.8679137239931285</v>
      </c>
    </row>
    <row r="39" spans="1:13" x14ac:dyDescent="0.25">
      <c r="A39" s="88" t="s">
        <v>39</v>
      </c>
      <c r="B39" s="43">
        <v>44</v>
      </c>
      <c r="C39" s="62">
        <v>155</v>
      </c>
      <c r="D39" s="78">
        <v>291</v>
      </c>
      <c r="E39" s="16">
        <v>875</v>
      </c>
      <c r="F39" s="127">
        <v>390</v>
      </c>
      <c r="G39" s="131">
        <f t="shared" si="2"/>
        <v>1755</v>
      </c>
      <c r="H39" s="81">
        <f t="shared" si="0"/>
        <v>8.084074373484236E-2</v>
      </c>
      <c r="I39" s="81">
        <f t="shared" si="1"/>
        <v>0.23571276498676966</v>
      </c>
      <c r="J39" s="81">
        <f t="shared" si="3"/>
        <v>0.58636253727734344</v>
      </c>
      <c r="K39" s="81">
        <f t="shared" si="4"/>
        <v>2.2021442593245082</v>
      </c>
      <c r="L39" s="81">
        <f t="shared" si="5"/>
        <v>0.74424640280905308</v>
      </c>
      <c r="M39" s="81">
        <f t="shared" si="6"/>
        <v>0.66997518610421836</v>
      </c>
    </row>
    <row r="40" spans="1:13" x14ac:dyDescent="0.25">
      <c r="A40" s="88" t="s">
        <v>40</v>
      </c>
      <c r="B40" s="43">
        <v>20</v>
      </c>
      <c r="C40" s="62">
        <v>28</v>
      </c>
      <c r="D40" s="78">
        <v>80</v>
      </c>
      <c r="E40" s="16">
        <v>91</v>
      </c>
      <c r="F40" s="127">
        <v>25</v>
      </c>
      <c r="G40" s="131">
        <f t="shared" si="2"/>
        <v>244</v>
      </c>
      <c r="H40" s="81">
        <f t="shared" si="0"/>
        <v>3.6745792606746527E-2</v>
      </c>
      <c r="I40" s="81">
        <f t="shared" si="1"/>
        <v>4.2580370449222908E-2</v>
      </c>
      <c r="J40" s="81">
        <f t="shared" si="3"/>
        <v>0.16119932296284356</v>
      </c>
      <c r="K40" s="81">
        <f t="shared" si="4"/>
        <v>0.22902300296974881</v>
      </c>
      <c r="L40" s="81">
        <f t="shared" si="5"/>
        <v>4.7708102744170068E-2</v>
      </c>
      <c r="M40" s="81">
        <f t="shared" si="6"/>
        <v>9.3147547241840045E-2</v>
      </c>
    </row>
    <row r="41" spans="1:13" x14ac:dyDescent="0.25">
      <c r="A41" s="86" t="s">
        <v>41</v>
      </c>
      <c r="B41" s="41">
        <v>65</v>
      </c>
      <c r="C41" s="61">
        <v>110</v>
      </c>
      <c r="D41" s="77">
        <v>108</v>
      </c>
      <c r="E41" s="12">
        <v>81</v>
      </c>
      <c r="F41" s="126">
        <v>117</v>
      </c>
      <c r="G41" s="131">
        <f t="shared" si="2"/>
        <v>481</v>
      </c>
      <c r="H41" s="81">
        <f t="shared" si="0"/>
        <v>0.11942382597192622</v>
      </c>
      <c r="I41" s="81">
        <f t="shared" si="1"/>
        <v>0.16728002676480427</v>
      </c>
      <c r="J41" s="81">
        <f t="shared" si="3"/>
        <v>0.21761908599983881</v>
      </c>
      <c r="K41" s="81">
        <f t="shared" si="4"/>
        <v>0.20385564000604017</v>
      </c>
      <c r="L41" s="81">
        <f t="shared" si="5"/>
        <v>0.22327392084271594</v>
      </c>
      <c r="M41" s="81">
        <f t="shared" si="6"/>
        <v>0.18362282878411912</v>
      </c>
    </row>
    <row r="42" spans="1:13" x14ac:dyDescent="0.25">
      <c r="A42" s="89" t="s">
        <v>42</v>
      </c>
      <c r="B42" s="46">
        <v>7546</v>
      </c>
      <c r="C42" s="63">
        <v>7378</v>
      </c>
      <c r="D42" s="79">
        <v>1407</v>
      </c>
      <c r="E42" s="21">
        <v>2715</v>
      </c>
      <c r="F42" s="128">
        <v>5052</v>
      </c>
      <c r="G42" s="130">
        <f t="shared" si="2"/>
        <v>24098</v>
      </c>
      <c r="H42" s="82">
        <f t="shared" si="0"/>
        <v>13.864187550525465</v>
      </c>
      <c r="I42" s="82">
        <f t="shared" si="1"/>
        <v>11.219927613370237</v>
      </c>
      <c r="J42" s="82">
        <f t="shared" si="3"/>
        <v>2.8350930926090112</v>
      </c>
      <c r="K42" s="82">
        <f t="shared" si="4"/>
        <v>6.8329390446469018</v>
      </c>
      <c r="L42" s="82">
        <f t="shared" si="5"/>
        <v>9.6408534025418877</v>
      </c>
      <c r="M42" s="82">
        <f t="shared" si="6"/>
        <v>9.1994655468600879</v>
      </c>
    </row>
    <row r="43" spans="1:13" x14ac:dyDescent="0.25">
      <c r="A43" s="90" t="s">
        <v>43</v>
      </c>
      <c r="B43" s="43">
        <v>3162</v>
      </c>
      <c r="C43" s="62">
        <v>2610</v>
      </c>
      <c r="D43" s="78">
        <v>564</v>
      </c>
      <c r="E43" s="16">
        <v>288</v>
      </c>
      <c r="F43" s="127">
        <v>600</v>
      </c>
      <c r="G43" s="131">
        <f t="shared" si="2"/>
        <v>7224</v>
      </c>
      <c r="H43" s="81">
        <f t="shared" si="0"/>
        <v>5.8095098111266257</v>
      </c>
      <c r="I43" s="81">
        <f t="shared" si="1"/>
        <v>3.9690988168739927</v>
      </c>
      <c r="J43" s="81">
        <f t="shared" si="3"/>
        <v>1.136455226888047</v>
      </c>
      <c r="K43" s="81">
        <f t="shared" si="4"/>
        <v>0.72482005335480948</v>
      </c>
      <c r="L43" s="81">
        <f t="shared" si="5"/>
        <v>1.1449944658600817</v>
      </c>
      <c r="M43" s="81">
        <f t="shared" si="6"/>
        <v>2.7577782019469366</v>
      </c>
    </row>
    <row r="44" spans="1:13" x14ac:dyDescent="0.25">
      <c r="A44" s="87" t="s">
        <v>35</v>
      </c>
      <c r="B44" s="43"/>
      <c r="C44" s="62"/>
      <c r="D44" s="78"/>
      <c r="E44" s="16"/>
      <c r="F44" s="127"/>
      <c r="G44" s="131"/>
      <c r="H44" s="81"/>
      <c r="I44" s="81"/>
      <c r="J44" s="81"/>
      <c r="K44" s="81"/>
      <c r="L44" s="81"/>
      <c r="M44" s="81"/>
    </row>
    <row r="45" spans="1:13" x14ac:dyDescent="0.25">
      <c r="A45" s="91" t="s">
        <v>44</v>
      </c>
      <c r="B45" s="43">
        <v>31</v>
      </c>
      <c r="C45" s="62">
        <v>44</v>
      </c>
      <c r="D45" s="78">
        <v>8</v>
      </c>
      <c r="E45" s="16">
        <v>30</v>
      </c>
      <c r="F45" s="127">
        <v>26</v>
      </c>
      <c r="G45" s="131">
        <f t="shared" si="2"/>
        <v>139</v>
      </c>
      <c r="H45" s="81">
        <f t="shared" si="0"/>
        <v>5.6955978540457121E-2</v>
      </c>
      <c r="I45" s="81">
        <f t="shared" si="1"/>
        <v>6.6912010705921718E-2</v>
      </c>
      <c r="J45" s="81">
        <f t="shared" si="3"/>
        <v>1.6119932296284355E-2</v>
      </c>
      <c r="K45" s="81">
        <f t="shared" si="4"/>
        <v>7.5502088891125987E-2</v>
      </c>
      <c r="L45" s="81">
        <f t="shared" si="5"/>
        <v>4.9616426853936871E-2</v>
      </c>
      <c r="M45" s="81">
        <f t="shared" si="6"/>
        <v>5.3063561748425275E-2</v>
      </c>
    </row>
    <row r="46" spans="1:13" x14ac:dyDescent="0.25">
      <c r="A46" s="91" t="s">
        <v>45</v>
      </c>
      <c r="B46" s="43">
        <v>145</v>
      </c>
      <c r="C46" s="62">
        <v>501</v>
      </c>
      <c r="D46" s="78">
        <v>30</v>
      </c>
      <c r="E46" s="16">
        <v>65</v>
      </c>
      <c r="F46" s="127">
        <v>152</v>
      </c>
      <c r="G46" s="131">
        <f t="shared" si="2"/>
        <v>893</v>
      </c>
      <c r="H46" s="81">
        <f t="shared" si="0"/>
        <v>0.2664069963989123</v>
      </c>
      <c r="I46" s="81">
        <f t="shared" si="1"/>
        <v>0.76188448553788135</v>
      </c>
      <c r="J46" s="81">
        <f t="shared" si="3"/>
        <v>6.0449746111066335E-2</v>
      </c>
      <c r="K46" s="81">
        <f t="shared" si="4"/>
        <v>0.16358785926410629</v>
      </c>
      <c r="L46" s="81">
        <f t="shared" si="5"/>
        <v>0.29006526468455401</v>
      </c>
      <c r="M46" s="81">
        <f t="shared" si="6"/>
        <v>0.34090475281542282</v>
      </c>
    </row>
    <row r="47" spans="1:13" x14ac:dyDescent="0.25">
      <c r="A47" s="91" t="s">
        <v>46</v>
      </c>
      <c r="B47" s="43">
        <v>2809</v>
      </c>
      <c r="C47" s="62">
        <v>1939</v>
      </c>
      <c r="D47" s="78">
        <v>361</v>
      </c>
      <c r="E47" s="16">
        <v>121</v>
      </c>
      <c r="F47" s="127">
        <v>321</v>
      </c>
      <c r="G47" s="131">
        <f t="shared" si="2"/>
        <v>5551</v>
      </c>
      <c r="H47" s="81">
        <f t="shared" si="0"/>
        <v>5.1609465716175498</v>
      </c>
      <c r="I47" s="81">
        <f t="shared" si="1"/>
        <v>2.9486906536086863</v>
      </c>
      <c r="J47" s="81">
        <f t="shared" si="3"/>
        <v>0.72741194486983152</v>
      </c>
      <c r="K47" s="81">
        <f t="shared" si="4"/>
        <v>0.30452509186087484</v>
      </c>
      <c r="L47" s="81">
        <f t="shared" si="5"/>
        <v>0.61257203923514369</v>
      </c>
      <c r="M47" s="81">
        <f t="shared" si="6"/>
        <v>2.1191066997518613</v>
      </c>
    </row>
    <row r="48" spans="1:13" x14ac:dyDescent="0.25">
      <c r="A48" s="91" t="s">
        <v>47</v>
      </c>
      <c r="B48" s="43">
        <v>177</v>
      </c>
      <c r="C48" s="62">
        <v>126</v>
      </c>
      <c r="D48" s="78">
        <v>165</v>
      </c>
      <c r="E48" s="16">
        <v>72</v>
      </c>
      <c r="F48" s="127">
        <v>101</v>
      </c>
      <c r="G48" s="131">
        <f t="shared" si="2"/>
        <v>641</v>
      </c>
      <c r="H48" s="81">
        <f t="shared" si="0"/>
        <v>0.3252002645697068</v>
      </c>
      <c r="I48" s="81">
        <f t="shared" si="1"/>
        <v>0.19161166702150309</v>
      </c>
      <c r="J48" s="81">
        <f t="shared" si="3"/>
        <v>0.33247360361086481</v>
      </c>
      <c r="K48" s="81">
        <f t="shared" si="4"/>
        <v>0.18120501333870237</v>
      </c>
      <c r="L48" s="81">
        <f t="shared" si="5"/>
        <v>0.1927407350864471</v>
      </c>
      <c r="M48" s="81">
        <f t="shared" si="6"/>
        <v>0.24470318763122734</v>
      </c>
    </row>
    <row r="49" spans="1:13" x14ac:dyDescent="0.25">
      <c r="A49" s="92" t="s">
        <v>48</v>
      </c>
      <c r="B49" s="41">
        <v>6</v>
      </c>
      <c r="C49" s="61">
        <v>8</v>
      </c>
      <c r="D49" s="77">
        <v>4</v>
      </c>
      <c r="E49" s="12">
        <v>8</v>
      </c>
      <c r="F49" s="126">
        <v>1</v>
      </c>
      <c r="G49" s="131">
        <f t="shared" si="2"/>
        <v>27</v>
      </c>
      <c r="H49" s="81">
        <f t="shared" si="0"/>
        <v>1.1023737782023958E-2</v>
      </c>
      <c r="I49" s="81">
        <f t="shared" si="1"/>
        <v>1.2165820128349403E-2</v>
      </c>
      <c r="J49" s="81">
        <f t="shared" si="3"/>
        <v>8.0599661481421774E-3</v>
      </c>
      <c r="K49" s="81">
        <f t="shared" si="4"/>
        <v>2.0133890370966929E-2</v>
      </c>
      <c r="L49" s="81">
        <f t="shared" si="5"/>
        <v>1.9083241097668027E-3</v>
      </c>
      <c r="M49" s="81">
        <f t="shared" si="6"/>
        <v>1.0307310555449515E-2</v>
      </c>
    </row>
    <row r="50" spans="1:13" x14ac:dyDescent="0.25">
      <c r="A50" s="92" t="s">
        <v>49</v>
      </c>
      <c r="B50" s="41">
        <v>10</v>
      </c>
      <c r="C50" s="61">
        <v>8</v>
      </c>
      <c r="D50" s="77">
        <v>0</v>
      </c>
      <c r="E50" s="12">
        <v>3</v>
      </c>
      <c r="F50" s="126">
        <v>12</v>
      </c>
      <c r="G50" s="131">
        <f t="shared" si="2"/>
        <v>33</v>
      </c>
      <c r="H50" s="81">
        <f t="shared" si="0"/>
        <v>1.8372896303373264E-2</v>
      </c>
      <c r="I50" s="81">
        <f t="shared" si="1"/>
        <v>1.2165820128349403E-2</v>
      </c>
      <c r="J50" s="81">
        <f t="shared" si="3"/>
        <v>0</v>
      </c>
      <c r="K50" s="81">
        <f t="shared" si="4"/>
        <v>7.5502088891125987E-3</v>
      </c>
      <c r="L50" s="81">
        <f t="shared" si="5"/>
        <v>2.2899889317201633E-2</v>
      </c>
      <c r="M50" s="81">
        <f t="shared" si="6"/>
        <v>1.2597824012216071E-2</v>
      </c>
    </row>
    <row r="51" spans="1:13" x14ac:dyDescent="0.25">
      <c r="A51" s="92" t="s">
        <v>50</v>
      </c>
      <c r="B51" s="41">
        <v>3</v>
      </c>
      <c r="C51" s="61">
        <v>5</v>
      </c>
      <c r="D51" s="77">
        <v>0</v>
      </c>
      <c r="E51" s="12">
        <v>0</v>
      </c>
      <c r="F51" s="126">
        <v>2</v>
      </c>
      <c r="G51" s="131">
        <f t="shared" si="2"/>
        <v>10</v>
      </c>
      <c r="H51" s="81">
        <f t="shared" si="0"/>
        <v>5.5118688910119791E-3</v>
      </c>
      <c r="I51" s="81">
        <f t="shared" si="1"/>
        <v>7.6036375802183767E-3</v>
      </c>
      <c r="J51" s="81">
        <f t="shared" si="3"/>
        <v>0</v>
      </c>
      <c r="K51" s="81">
        <f t="shared" si="4"/>
        <v>0</v>
      </c>
      <c r="L51" s="81">
        <f t="shared" si="5"/>
        <v>3.8166482195336054E-3</v>
      </c>
      <c r="M51" s="81">
        <f t="shared" si="6"/>
        <v>3.8175224279442641E-3</v>
      </c>
    </row>
    <row r="52" spans="1:13" x14ac:dyDescent="0.25">
      <c r="A52" s="92" t="s">
        <v>51</v>
      </c>
      <c r="B52" s="41">
        <v>14</v>
      </c>
      <c r="C52" s="61">
        <v>30</v>
      </c>
      <c r="D52" s="77">
        <v>1</v>
      </c>
      <c r="E52" s="12">
        <v>13</v>
      </c>
      <c r="F52" s="126">
        <v>25</v>
      </c>
      <c r="G52" s="131">
        <f t="shared" si="2"/>
        <v>83</v>
      </c>
      <c r="H52" s="81">
        <f t="shared" si="0"/>
        <v>2.5722054824722569E-2</v>
      </c>
      <c r="I52" s="81">
        <f t="shared" si="1"/>
        <v>4.562182548131026E-2</v>
      </c>
      <c r="J52" s="81">
        <f t="shared" si="3"/>
        <v>2.0149915370355443E-3</v>
      </c>
      <c r="K52" s="81">
        <f t="shared" si="4"/>
        <v>3.2717571852821259E-2</v>
      </c>
      <c r="L52" s="81">
        <f t="shared" si="5"/>
        <v>4.7708102744170068E-2</v>
      </c>
      <c r="M52" s="81">
        <f t="shared" si="6"/>
        <v>3.1685436151937391E-2</v>
      </c>
    </row>
    <row r="53" spans="1:13" x14ac:dyDescent="0.25">
      <c r="A53" s="92" t="s">
        <v>52</v>
      </c>
      <c r="B53" s="41">
        <v>2</v>
      </c>
      <c r="C53" s="61">
        <v>1</v>
      </c>
      <c r="D53" s="77">
        <v>0</v>
      </c>
      <c r="E53" s="12">
        <v>2</v>
      </c>
      <c r="F53" s="126">
        <v>1</v>
      </c>
      <c r="G53" s="131">
        <f t="shared" si="2"/>
        <v>6</v>
      </c>
      <c r="H53" s="81">
        <f t="shared" si="0"/>
        <v>3.6745792606746527E-3</v>
      </c>
      <c r="I53" s="81">
        <f t="shared" si="1"/>
        <v>1.5207275160436754E-3</v>
      </c>
      <c r="J53" s="81">
        <f t="shared" si="3"/>
        <v>0</v>
      </c>
      <c r="K53" s="81">
        <f t="shared" si="4"/>
        <v>5.0334725927417322E-3</v>
      </c>
      <c r="L53" s="81">
        <f t="shared" si="5"/>
        <v>1.9083241097668027E-3</v>
      </c>
      <c r="M53" s="81">
        <f t="shared" si="6"/>
        <v>2.2905134567665587E-3</v>
      </c>
    </row>
    <row r="54" spans="1:13" x14ac:dyDescent="0.25">
      <c r="A54" s="92" t="s">
        <v>53</v>
      </c>
      <c r="B54" s="41">
        <v>14</v>
      </c>
      <c r="C54" s="61">
        <v>23</v>
      </c>
      <c r="D54" s="77">
        <v>21</v>
      </c>
      <c r="E54" s="12">
        <v>12</v>
      </c>
      <c r="F54" s="126">
        <v>30</v>
      </c>
      <c r="G54" s="131">
        <f t="shared" si="2"/>
        <v>100</v>
      </c>
      <c r="H54" s="81">
        <f t="shared" si="0"/>
        <v>2.5722054824722569E-2</v>
      </c>
      <c r="I54" s="81">
        <f t="shared" si="1"/>
        <v>3.4976732869004531E-2</v>
      </c>
      <c r="J54" s="81">
        <f t="shared" si="3"/>
        <v>4.2314822277746432E-2</v>
      </c>
      <c r="K54" s="81">
        <f t="shared" si="4"/>
        <v>3.0200835556450395E-2</v>
      </c>
      <c r="L54" s="81">
        <f t="shared" si="5"/>
        <v>5.7249723293004089E-2</v>
      </c>
      <c r="M54" s="81">
        <f t="shared" si="6"/>
        <v>3.8175224279442636E-2</v>
      </c>
    </row>
    <row r="55" spans="1:13" x14ac:dyDescent="0.25">
      <c r="A55" s="92" t="s">
        <v>54</v>
      </c>
      <c r="B55" s="41">
        <v>15</v>
      </c>
      <c r="C55" s="61">
        <v>18</v>
      </c>
      <c r="D55" s="77">
        <v>30</v>
      </c>
      <c r="E55" s="12">
        <v>10</v>
      </c>
      <c r="F55" s="126">
        <v>19</v>
      </c>
      <c r="G55" s="131">
        <f t="shared" si="2"/>
        <v>92</v>
      </c>
      <c r="H55" s="81">
        <f t="shared" si="0"/>
        <v>2.7559344455059896E-2</v>
      </c>
      <c r="I55" s="81">
        <f t="shared" si="1"/>
        <v>2.7373095288786158E-2</v>
      </c>
      <c r="J55" s="81">
        <f t="shared" si="3"/>
        <v>6.0449746111066335E-2</v>
      </c>
      <c r="K55" s="81">
        <f t="shared" si="4"/>
        <v>2.516736296370866E-2</v>
      </c>
      <c r="L55" s="81">
        <f t="shared" si="5"/>
        <v>3.6258158085569252E-2</v>
      </c>
      <c r="M55" s="81">
        <f t="shared" si="6"/>
        <v>3.5121206337087228E-2</v>
      </c>
    </row>
    <row r="56" spans="1:13" x14ac:dyDescent="0.25">
      <c r="A56" s="92" t="s">
        <v>55</v>
      </c>
      <c r="B56" s="41">
        <v>41</v>
      </c>
      <c r="C56" s="61">
        <v>23</v>
      </c>
      <c r="D56" s="77">
        <v>25</v>
      </c>
      <c r="E56" s="12">
        <v>20</v>
      </c>
      <c r="F56" s="126">
        <v>30</v>
      </c>
      <c r="G56" s="131">
        <f t="shared" si="2"/>
        <v>139</v>
      </c>
      <c r="H56" s="81">
        <f t="shared" si="0"/>
        <v>7.5328874843830385E-2</v>
      </c>
      <c r="I56" s="81">
        <f t="shared" si="1"/>
        <v>3.4976732869004531E-2</v>
      </c>
      <c r="J56" s="81">
        <f t="shared" si="3"/>
        <v>5.0374788425888606E-2</v>
      </c>
      <c r="K56" s="81">
        <f t="shared" si="4"/>
        <v>5.033472592741732E-2</v>
      </c>
      <c r="L56" s="81">
        <f t="shared" si="5"/>
        <v>5.7249723293004089E-2</v>
      </c>
      <c r="M56" s="81">
        <f t="shared" si="6"/>
        <v>5.3063561748425275E-2</v>
      </c>
    </row>
    <row r="57" spans="1:13" x14ac:dyDescent="0.25">
      <c r="A57" s="92" t="s">
        <v>56</v>
      </c>
      <c r="B57" s="41">
        <v>8</v>
      </c>
      <c r="C57" s="61">
        <v>7</v>
      </c>
      <c r="D57" s="77">
        <v>2</v>
      </c>
      <c r="E57" s="12">
        <v>5</v>
      </c>
      <c r="F57" s="126">
        <v>3</v>
      </c>
      <c r="G57" s="131">
        <f t="shared" si="2"/>
        <v>25</v>
      </c>
      <c r="H57" s="81">
        <f t="shared" si="0"/>
        <v>1.4698317042698611E-2</v>
      </c>
      <c r="I57" s="81">
        <f t="shared" si="1"/>
        <v>1.0645092612305727E-2</v>
      </c>
      <c r="J57" s="81">
        <f t="shared" si="3"/>
        <v>4.0299830740710887E-3</v>
      </c>
      <c r="K57" s="81">
        <f t="shared" si="4"/>
        <v>1.258368148185433E-2</v>
      </c>
      <c r="L57" s="81">
        <f t="shared" si="5"/>
        <v>5.7249723293004082E-3</v>
      </c>
      <c r="M57" s="81">
        <f t="shared" si="6"/>
        <v>9.5438060698606591E-3</v>
      </c>
    </row>
    <row r="58" spans="1:13" x14ac:dyDescent="0.25">
      <c r="A58" s="92" t="s">
        <v>57</v>
      </c>
      <c r="B58" s="41">
        <v>7</v>
      </c>
      <c r="C58" s="61">
        <v>4</v>
      </c>
      <c r="D58" s="77">
        <v>2</v>
      </c>
      <c r="E58" s="12">
        <v>2</v>
      </c>
      <c r="F58" s="126">
        <v>2</v>
      </c>
      <c r="G58" s="131">
        <f t="shared" si="2"/>
        <v>17</v>
      </c>
      <c r="H58" s="81">
        <f t="shared" si="0"/>
        <v>1.2861027412361285E-2</v>
      </c>
      <c r="I58" s="81">
        <f t="shared" si="1"/>
        <v>6.0829100641747015E-3</v>
      </c>
      <c r="J58" s="81">
        <f t="shared" si="3"/>
        <v>4.0299830740710887E-3</v>
      </c>
      <c r="K58" s="81">
        <f t="shared" si="4"/>
        <v>5.0334725927417322E-3</v>
      </c>
      <c r="L58" s="81">
        <f t="shared" si="5"/>
        <v>3.8166482195336054E-3</v>
      </c>
      <c r="M58" s="81">
        <f t="shared" si="6"/>
        <v>6.4897881275052484E-3</v>
      </c>
    </row>
    <row r="59" spans="1:13" x14ac:dyDescent="0.25">
      <c r="A59" s="92" t="s">
        <v>58</v>
      </c>
      <c r="B59" s="41">
        <v>17</v>
      </c>
      <c r="C59" s="61">
        <v>30</v>
      </c>
      <c r="D59" s="77">
        <v>37</v>
      </c>
      <c r="E59" s="12">
        <v>19</v>
      </c>
      <c r="F59" s="126">
        <v>17</v>
      </c>
      <c r="G59" s="131">
        <f t="shared" si="2"/>
        <v>120</v>
      </c>
      <c r="H59" s="81">
        <f t="shared" si="0"/>
        <v>3.1233923715734548E-2</v>
      </c>
      <c r="I59" s="81">
        <f t="shared" si="1"/>
        <v>4.562182548131026E-2</v>
      </c>
      <c r="J59" s="81">
        <f t="shared" si="3"/>
        <v>7.4554686870315148E-2</v>
      </c>
      <c r="K59" s="81">
        <f t="shared" si="4"/>
        <v>4.7817989631046463E-2</v>
      </c>
      <c r="L59" s="81">
        <f t="shared" si="5"/>
        <v>3.2441509866035646E-2</v>
      </c>
      <c r="M59" s="81">
        <f t="shared" si="6"/>
        <v>4.5810269135331171E-2</v>
      </c>
    </row>
    <row r="60" spans="1:13" x14ac:dyDescent="0.25">
      <c r="A60" s="92" t="s">
        <v>59</v>
      </c>
      <c r="B60" s="41">
        <v>25</v>
      </c>
      <c r="C60" s="61">
        <v>19</v>
      </c>
      <c r="D60" s="77">
        <v>19</v>
      </c>
      <c r="E60" s="12">
        <v>10</v>
      </c>
      <c r="F60" s="126">
        <v>13</v>
      </c>
      <c r="G60" s="131">
        <f t="shared" si="2"/>
        <v>86</v>
      </c>
      <c r="H60" s="81">
        <f t="shared" si="0"/>
        <v>4.5932240758433163E-2</v>
      </c>
      <c r="I60" s="81">
        <f t="shared" si="1"/>
        <v>2.8893822804829831E-2</v>
      </c>
      <c r="J60" s="81">
        <f t="shared" si="3"/>
        <v>3.8284839203675348E-2</v>
      </c>
      <c r="K60" s="81">
        <f t="shared" si="4"/>
        <v>2.516736296370866E-2</v>
      </c>
      <c r="L60" s="81">
        <f t="shared" si="5"/>
        <v>2.4808213426968435E-2</v>
      </c>
      <c r="M60" s="81">
        <f t="shared" si="6"/>
        <v>3.2830692880320672E-2</v>
      </c>
    </row>
    <row r="61" spans="1:13" x14ac:dyDescent="0.25">
      <c r="A61" s="93" t="s">
        <v>60</v>
      </c>
      <c r="B61" s="41">
        <v>93</v>
      </c>
      <c r="C61" s="61">
        <v>112</v>
      </c>
      <c r="D61" s="77">
        <v>267</v>
      </c>
      <c r="E61" s="12">
        <v>72</v>
      </c>
      <c r="F61" s="126">
        <v>118</v>
      </c>
      <c r="G61" s="131">
        <f t="shared" si="2"/>
        <v>662</v>
      </c>
      <c r="H61" s="81">
        <f t="shared" si="0"/>
        <v>0.17086793562137134</v>
      </c>
      <c r="I61" s="81">
        <f t="shared" si="1"/>
        <v>0.17032148179689163</v>
      </c>
      <c r="J61" s="81">
        <f t="shared" si="3"/>
        <v>0.53800274038849039</v>
      </c>
      <c r="K61" s="81">
        <f t="shared" si="4"/>
        <v>0.18120501333870237</v>
      </c>
      <c r="L61" s="81">
        <f t="shared" si="5"/>
        <v>0.22518224495248271</v>
      </c>
      <c r="M61" s="81">
        <f t="shared" si="6"/>
        <v>0.25271998472991025</v>
      </c>
    </row>
    <row r="62" spans="1:13" x14ac:dyDescent="0.25">
      <c r="A62" s="86" t="s">
        <v>61</v>
      </c>
      <c r="B62" s="41">
        <v>2</v>
      </c>
      <c r="C62" s="61">
        <v>14</v>
      </c>
      <c r="D62" s="77">
        <v>0</v>
      </c>
      <c r="E62" s="12">
        <v>0</v>
      </c>
      <c r="F62" s="126">
        <v>3</v>
      </c>
      <c r="G62" s="131">
        <f t="shared" si="2"/>
        <v>19</v>
      </c>
      <c r="H62" s="81">
        <f t="shared" si="0"/>
        <v>3.6745792606746527E-3</v>
      </c>
      <c r="I62" s="81">
        <f t="shared" si="1"/>
        <v>2.1290185224611454E-2</v>
      </c>
      <c r="J62" s="81">
        <f t="shared" si="3"/>
        <v>0</v>
      </c>
      <c r="K62" s="81">
        <f t="shared" si="4"/>
        <v>0</v>
      </c>
      <c r="L62" s="81">
        <f t="shared" si="5"/>
        <v>5.7249723293004082E-3</v>
      </c>
      <c r="M62" s="81">
        <f t="shared" si="6"/>
        <v>7.2532926130941021E-3</v>
      </c>
    </row>
    <row r="63" spans="1:13" x14ac:dyDescent="0.25">
      <c r="A63" s="86" t="s">
        <v>62</v>
      </c>
      <c r="B63" s="41">
        <v>18</v>
      </c>
      <c r="C63" s="61">
        <v>7</v>
      </c>
      <c r="D63" s="77">
        <v>0</v>
      </c>
      <c r="E63" s="12">
        <v>4</v>
      </c>
      <c r="F63" s="126">
        <v>15</v>
      </c>
      <c r="G63" s="131">
        <f t="shared" si="2"/>
        <v>44</v>
      </c>
      <c r="H63" s="81">
        <f t="shared" si="0"/>
        <v>3.3071213346071875E-2</v>
      </c>
      <c r="I63" s="81">
        <f t="shared" si="1"/>
        <v>1.0645092612305727E-2</v>
      </c>
      <c r="J63" s="81">
        <f t="shared" si="3"/>
        <v>0</v>
      </c>
      <c r="K63" s="81">
        <f t="shared" si="4"/>
        <v>1.0066945185483464E-2</v>
      </c>
      <c r="L63" s="81">
        <f t="shared" si="5"/>
        <v>2.8624861646502044E-2</v>
      </c>
      <c r="M63" s="81">
        <f t="shared" si="6"/>
        <v>1.6797098682954762E-2</v>
      </c>
    </row>
    <row r="64" spans="1:13" x14ac:dyDescent="0.25">
      <c r="A64" s="86" t="s">
        <v>63</v>
      </c>
      <c r="B64" s="41">
        <v>55</v>
      </c>
      <c r="C64" s="61">
        <v>39</v>
      </c>
      <c r="D64" s="77">
        <v>10</v>
      </c>
      <c r="E64" s="12">
        <v>7</v>
      </c>
      <c r="F64" s="126">
        <v>23</v>
      </c>
      <c r="G64" s="131">
        <f t="shared" si="2"/>
        <v>134</v>
      </c>
      <c r="H64" s="81">
        <f t="shared" si="0"/>
        <v>0.10105092966855296</v>
      </c>
      <c r="I64" s="81">
        <f t="shared" si="1"/>
        <v>5.9308373125703334E-2</v>
      </c>
      <c r="J64" s="81">
        <f t="shared" si="3"/>
        <v>2.0149915370355445E-2</v>
      </c>
      <c r="K64" s="81">
        <f t="shared" si="4"/>
        <v>1.7617154074596061E-2</v>
      </c>
      <c r="L64" s="81">
        <f t="shared" si="5"/>
        <v>4.3891454524636463E-2</v>
      </c>
      <c r="M64" s="81">
        <f t="shared" si="6"/>
        <v>5.1154800534453135E-2</v>
      </c>
    </row>
    <row r="65" spans="1:13" x14ac:dyDescent="0.25">
      <c r="A65" s="86" t="s">
        <v>64</v>
      </c>
      <c r="B65" s="41">
        <v>37</v>
      </c>
      <c r="C65" s="61">
        <v>41</v>
      </c>
      <c r="D65" s="77">
        <v>8</v>
      </c>
      <c r="E65" s="12">
        <v>13</v>
      </c>
      <c r="F65" s="126">
        <v>36</v>
      </c>
      <c r="G65" s="131">
        <f t="shared" si="2"/>
        <v>135</v>
      </c>
      <c r="H65" s="81">
        <f t="shared" si="0"/>
        <v>6.7979716322481079E-2</v>
      </c>
      <c r="I65" s="81">
        <f t="shared" si="1"/>
        <v>6.2349828157790679E-2</v>
      </c>
      <c r="J65" s="81">
        <f t="shared" si="3"/>
        <v>1.6119932296284355E-2</v>
      </c>
      <c r="K65" s="81">
        <f t="shared" si="4"/>
        <v>3.2717571852821259E-2</v>
      </c>
      <c r="L65" s="81">
        <f t="shared" si="5"/>
        <v>6.8699667951604912E-2</v>
      </c>
      <c r="M65" s="81">
        <f t="shared" si="6"/>
        <v>5.1536552777247564E-2</v>
      </c>
    </row>
    <row r="66" spans="1:13" x14ac:dyDescent="0.25">
      <c r="A66" s="86" t="s">
        <v>65</v>
      </c>
      <c r="B66" s="41">
        <v>14</v>
      </c>
      <c r="C66" s="61">
        <v>30</v>
      </c>
      <c r="D66" s="77">
        <v>0</v>
      </c>
      <c r="E66" s="12">
        <v>27</v>
      </c>
      <c r="F66" s="126">
        <v>19</v>
      </c>
      <c r="G66" s="131">
        <f t="shared" si="2"/>
        <v>90</v>
      </c>
      <c r="H66" s="81">
        <f t="shared" si="0"/>
        <v>2.5722054824722569E-2</v>
      </c>
      <c r="I66" s="81">
        <f t="shared" si="1"/>
        <v>4.562182548131026E-2</v>
      </c>
      <c r="J66" s="81">
        <f t="shared" si="3"/>
        <v>0</v>
      </c>
      <c r="K66" s="81">
        <f t="shared" si="4"/>
        <v>6.7951880002013382E-2</v>
      </c>
      <c r="L66" s="81">
        <f t="shared" si="5"/>
        <v>3.6258158085569252E-2</v>
      </c>
      <c r="M66" s="81">
        <f t="shared" si="6"/>
        <v>3.4357701851498376E-2</v>
      </c>
    </row>
    <row r="67" spans="1:13" x14ac:dyDescent="0.25">
      <c r="A67" s="86" t="s">
        <v>66</v>
      </c>
      <c r="B67" s="41">
        <v>27</v>
      </c>
      <c r="C67" s="61">
        <v>29</v>
      </c>
      <c r="D67" s="77">
        <v>5</v>
      </c>
      <c r="E67" s="12">
        <v>7</v>
      </c>
      <c r="F67" s="126">
        <v>33</v>
      </c>
      <c r="G67" s="131">
        <f t="shared" si="2"/>
        <v>101</v>
      </c>
      <c r="H67" s="81">
        <f t="shared" si="0"/>
        <v>4.9606820019107815E-2</v>
      </c>
      <c r="I67" s="81">
        <f t="shared" si="1"/>
        <v>4.4101097965266581E-2</v>
      </c>
      <c r="J67" s="81">
        <f t="shared" si="3"/>
        <v>1.0074957685177723E-2</v>
      </c>
      <c r="K67" s="81">
        <f t="shared" si="4"/>
        <v>1.7617154074596061E-2</v>
      </c>
      <c r="L67" s="81">
        <f t="shared" si="5"/>
        <v>6.2974695622304497E-2</v>
      </c>
      <c r="M67" s="81">
        <f t="shared" si="6"/>
        <v>3.8556976522237073E-2</v>
      </c>
    </row>
    <row r="68" spans="1:13" x14ac:dyDescent="0.25">
      <c r="A68" s="86" t="s">
        <v>67</v>
      </c>
      <c r="B68" s="41">
        <v>4</v>
      </c>
      <c r="C68" s="61">
        <v>6</v>
      </c>
      <c r="D68" s="77">
        <v>5</v>
      </c>
      <c r="E68" s="12">
        <v>7</v>
      </c>
      <c r="F68" s="126">
        <v>12</v>
      </c>
      <c r="G68" s="131">
        <f t="shared" si="2"/>
        <v>34</v>
      </c>
      <c r="H68" s="81">
        <f t="shared" ref="H68:H125" si="7">(B68/54428)*100</f>
        <v>7.3491585213493055E-3</v>
      </c>
      <c r="I68" s="81">
        <f t="shared" ref="I68:I125" si="8">(C68/65758)*100</f>
        <v>9.124365096262051E-3</v>
      </c>
      <c r="J68" s="81">
        <f t="shared" ref="J68:J125" si="9">(D68/49628)*100</f>
        <v>1.0074957685177723E-2</v>
      </c>
      <c r="K68" s="81">
        <f t="shared" si="4"/>
        <v>1.7617154074596061E-2</v>
      </c>
      <c r="L68" s="81">
        <f t="shared" si="5"/>
        <v>2.2899889317201633E-2</v>
      </c>
      <c r="M68" s="81">
        <f t="shared" si="6"/>
        <v>1.2979576255010497E-2</v>
      </c>
    </row>
    <row r="69" spans="1:13" x14ac:dyDescent="0.25">
      <c r="A69" s="86" t="s">
        <v>68</v>
      </c>
      <c r="B69" s="41">
        <v>63</v>
      </c>
      <c r="C69" s="61">
        <v>65</v>
      </c>
      <c r="D69" s="77">
        <v>89</v>
      </c>
      <c r="E69" s="12">
        <v>59</v>
      </c>
      <c r="F69" s="126">
        <v>159</v>
      </c>
      <c r="G69" s="131">
        <f t="shared" ref="G69:G125" si="10">B69+C69+D69+E69+F69</f>
        <v>435</v>
      </c>
      <c r="H69" s="81">
        <f t="shared" si="7"/>
        <v>0.11574924671125156</v>
      </c>
      <c r="I69" s="81">
        <f t="shared" si="8"/>
        <v>9.8847288542838904E-2</v>
      </c>
      <c r="J69" s="81">
        <f t="shared" si="9"/>
        <v>0.17933424679616344</v>
      </c>
      <c r="K69" s="81">
        <f t="shared" ref="K69:K125" si="11">(E69/39734)*100</f>
        <v>0.14848744148588111</v>
      </c>
      <c r="L69" s="81">
        <f t="shared" ref="L69:L125" si="12">(F69/52402)*100</f>
        <v>0.30342353345292167</v>
      </c>
      <c r="M69" s="81">
        <f t="shared" ref="M69:M125" si="13">(G69/261950)*100</f>
        <v>0.16606222561557549</v>
      </c>
    </row>
    <row r="70" spans="1:13" x14ac:dyDescent="0.25">
      <c r="A70" s="86" t="s">
        <v>69</v>
      </c>
      <c r="B70" s="41">
        <v>10</v>
      </c>
      <c r="C70" s="61">
        <v>10</v>
      </c>
      <c r="D70" s="77">
        <v>11</v>
      </c>
      <c r="E70" s="12">
        <v>8</v>
      </c>
      <c r="F70" s="126">
        <v>5</v>
      </c>
      <c r="G70" s="131">
        <f t="shared" si="10"/>
        <v>44</v>
      </c>
      <c r="H70" s="81">
        <f t="shared" si="7"/>
        <v>1.8372896303373264E-2</v>
      </c>
      <c r="I70" s="81">
        <f t="shared" si="8"/>
        <v>1.5207275160436753E-2</v>
      </c>
      <c r="J70" s="81">
        <f t="shared" si="9"/>
        <v>2.216490690739099E-2</v>
      </c>
      <c r="K70" s="81">
        <f t="shared" si="11"/>
        <v>2.0133890370966929E-2</v>
      </c>
      <c r="L70" s="81">
        <f t="shared" si="12"/>
        <v>9.5416205488340136E-3</v>
      </c>
      <c r="M70" s="81">
        <f t="shared" si="13"/>
        <v>1.6797098682954762E-2</v>
      </c>
    </row>
    <row r="71" spans="1:13" x14ac:dyDescent="0.25">
      <c r="A71" s="86" t="s">
        <v>70</v>
      </c>
      <c r="B71" s="41">
        <v>8</v>
      </c>
      <c r="C71" s="61">
        <v>4</v>
      </c>
      <c r="D71" s="77">
        <v>9</v>
      </c>
      <c r="E71" s="12">
        <v>6</v>
      </c>
      <c r="F71" s="126">
        <v>1</v>
      </c>
      <c r="G71" s="131">
        <f t="shared" si="10"/>
        <v>28</v>
      </c>
      <c r="H71" s="81">
        <f t="shared" si="7"/>
        <v>1.4698317042698611E-2</v>
      </c>
      <c r="I71" s="81">
        <f t="shared" si="8"/>
        <v>6.0829100641747015E-3</v>
      </c>
      <c r="J71" s="81">
        <f t="shared" si="9"/>
        <v>1.81349238333199E-2</v>
      </c>
      <c r="K71" s="81">
        <f t="shared" si="11"/>
        <v>1.5100417778225197E-2</v>
      </c>
      <c r="L71" s="81">
        <f t="shared" si="12"/>
        <v>1.9083241097668027E-3</v>
      </c>
      <c r="M71" s="81">
        <f t="shared" si="13"/>
        <v>1.0689062798243939E-2</v>
      </c>
    </row>
    <row r="72" spans="1:13" x14ac:dyDescent="0.25">
      <c r="A72" s="86" t="s">
        <v>71</v>
      </c>
      <c r="B72" s="41">
        <v>3680</v>
      </c>
      <c r="C72" s="61">
        <v>4005</v>
      </c>
      <c r="D72" s="77">
        <v>136</v>
      </c>
      <c r="E72" s="12">
        <v>1883</v>
      </c>
      <c r="F72" s="126">
        <v>3454</v>
      </c>
      <c r="G72" s="131">
        <f t="shared" si="10"/>
        <v>13158</v>
      </c>
      <c r="H72" s="81">
        <f t="shared" si="7"/>
        <v>6.7612258396413605</v>
      </c>
      <c r="I72" s="81">
        <f t="shared" si="8"/>
        <v>6.0905137017549196</v>
      </c>
      <c r="J72" s="81">
        <f t="shared" si="9"/>
        <v>0.27403884903683406</v>
      </c>
      <c r="K72" s="81">
        <f t="shared" si="11"/>
        <v>4.7390144460663413</v>
      </c>
      <c r="L72" s="81">
        <f t="shared" si="12"/>
        <v>6.5913514751345366</v>
      </c>
      <c r="M72" s="81">
        <f t="shared" si="13"/>
        <v>5.0230960106890628</v>
      </c>
    </row>
    <row r="73" spans="1:13" x14ac:dyDescent="0.25">
      <c r="A73" s="86" t="s">
        <v>72</v>
      </c>
      <c r="B73" s="41">
        <v>3</v>
      </c>
      <c r="C73" s="61">
        <v>2</v>
      </c>
      <c r="D73" s="77">
        <v>2</v>
      </c>
      <c r="E73" s="12">
        <v>2</v>
      </c>
      <c r="F73" s="126">
        <v>1</v>
      </c>
      <c r="G73" s="131">
        <f t="shared" si="10"/>
        <v>10</v>
      </c>
      <c r="H73" s="81">
        <f t="shared" si="7"/>
        <v>5.5118688910119791E-3</v>
      </c>
      <c r="I73" s="81">
        <f t="shared" si="8"/>
        <v>3.0414550320873508E-3</v>
      </c>
      <c r="J73" s="81">
        <f t="shared" si="9"/>
        <v>4.0299830740710887E-3</v>
      </c>
      <c r="K73" s="81">
        <f t="shared" si="11"/>
        <v>5.0334725927417322E-3</v>
      </c>
      <c r="L73" s="81">
        <f t="shared" si="12"/>
        <v>1.9083241097668027E-3</v>
      </c>
      <c r="M73" s="81">
        <f t="shared" si="13"/>
        <v>3.8175224279442641E-3</v>
      </c>
    </row>
    <row r="74" spans="1:13" ht="16.5" x14ac:dyDescent="0.25">
      <c r="A74" s="86" t="s">
        <v>73</v>
      </c>
      <c r="B74" s="41">
        <v>6</v>
      </c>
      <c r="C74" s="61">
        <v>11</v>
      </c>
      <c r="D74" s="77">
        <v>2</v>
      </c>
      <c r="E74" s="12">
        <v>6</v>
      </c>
      <c r="F74" s="126">
        <v>7</v>
      </c>
      <c r="G74" s="131">
        <f t="shared" si="10"/>
        <v>32</v>
      </c>
      <c r="H74" s="81">
        <f t="shared" si="7"/>
        <v>1.1023737782023958E-2</v>
      </c>
      <c r="I74" s="81">
        <f t="shared" si="8"/>
        <v>1.6728002676480429E-2</v>
      </c>
      <c r="J74" s="81">
        <f t="shared" si="9"/>
        <v>4.0299830740710887E-3</v>
      </c>
      <c r="K74" s="81">
        <f t="shared" si="11"/>
        <v>1.5100417778225197E-2</v>
      </c>
      <c r="L74" s="81">
        <f t="shared" si="12"/>
        <v>1.3358268768367621E-2</v>
      </c>
      <c r="M74" s="81">
        <f t="shared" si="13"/>
        <v>1.2216071769421646E-2</v>
      </c>
    </row>
    <row r="75" spans="1:13" x14ac:dyDescent="0.25">
      <c r="A75" s="86" t="s">
        <v>74</v>
      </c>
      <c r="B75" s="41">
        <v>26</v>
      </c>
      <c r="C75" s="61">
        <v>24</v>
      </c>
      <c r="D75" s="77">
        <v>31</v>
      </c>
      <c r="E75" s="12">
        <v>41</v>
      </c>
      <c r="F75" s="126">
        <v>34</v>
      </c>
      <c r="G75" s="131">
        <f t="shared" si="10"/>
        <v>156</v>
      </c>
      <c r="H75" s="81">
        <f t="shared" si="7"/>
        <v>4.7769530388770486E-2</v>
      </c>
      <c r="I75" s="81">
        <f t="shared" si="8"/>
        <v>3.6497460385048204E-2</v>
      </c>
      <c r="J75" s="81">
        <f t="shared" si="9"/>
        <v>6.2464737648101877E-2</v>
      </c>
      <c r="K75" s="81">
        <f t="shared" si="11"/>
        <v>0.10318618815120552</v>
      </c>
      <c r="L75" s="81">
        <f t="shared" si="12"/>
        <v>6.4883019732071293E-2</v>
      </c>
      <c r="M75" s="81">
        <f t="shared" si="13"/>
        <v>5.9553349875930521E-2</v>
      </c>
    </row>
    <row r="76" spans="1:13" x14ac:dyDescent="0.25">
      <c r="A76" s="86" t="s">
        <v>75</v>
      </c>
      <c r="B76" s="41">
        <v>4</v>
      </c>
      <c r="C76" s="61">
        <v>5</v>
      </c>
      <c r="D76" s="77">
        <v>0</v>
      </c>
      <c r="E76" s="12">
        <v>1</v>
      </c>
      <c r="F76" s="126">
        <v>4</v>
      </c>
      <c r="G76" s="131">
        <f t="shared" si="10"/>
        <v>14</v>
      </c>
      <c r="H76" s="81">
        <f t="shared" si="7"/>
        <v>7.3491585213493055E-3</v>
      </c>
      <c r="I76" s="81">
        <f t="shared" si="8"/>
        <v>7.6036375802183767E-3</v>
      </c>
      <c r="J76" s="81">
        <f t="shared" si="9"/>
        <v>0</v>
      </c>
      <c r="K76" s="81">
        <f t="shared" si="11"/>
        <v>2.5167362963708661E-3</v>
      </c>
      <c r="L76" s="81">
        <f t="shared" si="12"/>
        <v>7.6332964390672109E-3</v>
      </c>
      <c r="M76" s="81">
        <f t="shared" si="13"/>
        <v>5.3445313991219694E-3</v>
      </c>
    </row>
    <row r="77" spans="1:13" x14ac:dyDescent="0.25">
      <c r="A77" s="86" t="s">
        <v>76</v>
      </c>
      <c r="B77" s="41">
        <v>32</v>
      </c>
      <c r="C77" s="61">
        <v>39</v>
      </c>
      <c r="D77" s="77">
        <v>40</v>
      </c>
      <c r="E77" s="12">
        <v>20</v>
      </c>
      <c r="F77" s="126">
        <v>51</v>
      </c>
      <c r="G77" s="131">
        <f t="shared" si="10"/>
        <v>182</v>
      </c>
      <c r="H77" s="81">
        <f t="shared" si="7"/>
        <v>5.8793268170794444E-2</v>
      </c>
      <c r="I77" s="81">
        <f t="shared" si="8"/>
        <v>5.9308373125703334E-2</v>
      </c>
      <c r="J77" s="81">
        <f t="shared" si="9"/>
        <v>8.059966148142178E-2</v>
      </c>
      <c r="K77" s="81">
        <f t="shared" si="11"/>
        <v>5.033472592741732E-2</v>
      </c>
      <c r="L77" s="81">
        <f t="shared" si="12"/>
        <v>9.7324529598106932E-2</v>
      </c>
      <c r="M77" s="81">
        <f t="shared" si="13"/>
        <v>6.9478908188585611E-2</v>
      </c>
    </row>
    <row r="78" spans="1:13" x14ac:dyDescent="0.25">
      <c r="A78" s="86" t="s">
        <v>77</v>
      </c>
      <c r="B78" s="41">
        <v>31</v>
      </c>
      <c r="C78" s="61">
        <v>15</v>
      </c>
      <c r="D78" s="77">
        <v>13</v>
      </c>
      <c r="E78" s="12">
        <v>24</v>
      </c>
      <c r="F78" s="126">
        <v>62</v>
      </c>
      <c r="G78" s="131">
        <f t="shared" si="10"/>
        <v>145</v>
      </c>
      <c r="H78" s="81">
        <f t="shared" si="7"/>
        <v>5.6955978540457121E-2</v>
      </c>
      <c r="I78" s="81">
        <f t="shared" si="8"/>
        <v>2.281091274065513E-2</v>
      </c>
      <c r="J78" s="81">
        <f t="shared" si="9"/>
        <v>2.6194889981462077E-2</v>
      </c>
      <c r="K78" s="81">
        <f t="shared" si="11"/>
        <v>6.040167111290079E-2</v>
      </c>
      <c r="L78" s="81">
        <f t="shared" si="12"/>
        <v>0.11831609480554177</v>
      </c>
      <c r="M78" s="81">
        <f t="shared" si="13"/>
        <v>5.5354075205191831E-2</v>
      </c>
    </row>
    <row r="79" spans="1:13" x14ac:dyDescent="0.25">
      <c r="A79" s="86" t="s">
        <v>78</v>
      </c>
      <c r="B79" s="41">
        <v>60</v>
      </c>
      <c r="C79" s="61">
        <v>69</v>
      </c>
      <c r="D79" s="77">
        <v>1</v>
      </c>
      <c r="E79" s="12">
        <v>40</v>
      </c>
      <c r="F79" s="126">
        <v>71</v>
      </c>
      <c r="G79" s="131">
        <f t="shared" si="10"/>
        <v>241</v>
      </c>
      <c r="H79" s="81">
        <f t="shared" si="7"/>
        <v>0.11023737782023958</v>
      </c>
      <c r="I79" s="81">
        <f t="shared" si="8"/>
        <v>0.10493019860701361</v>
      </c>
      <c r="J79" s="81">
        <f t="shared" si="9"/>
        <v>2.0149915370355443E-3</v>
      </c>
      <c r="K79" s="81">
        <f t="shared" si="11"/>
        <v>0.10066945185483464</v>
      </c>
      <c r="L79" s="81">
        <f t="shared" si="12"/>
        <v>0.135491011793443</v>
      </c>
      <c r="M79" s="81">
        <f t="shared" si="13"/>
        <v>9.2002290513456778E-2</v>
      </c>
    </row>
    <row r="80" spans="1:13" x14ac:dyDescent="0.25">
      <c r="A80" s="86" t="s">
        <v>79</v>
      </c>
      <c r="B80" s="41">
        <v>34</v>
      </c>
      <c r="C80" s="61">
        <v>31</v>
      </c>
      <c r="D80" s="77">
        <v>7</v>
      </c>
      <c r="E80" s="12">
        <v>8</v>
      </c>
      <c r="F80" s="126">
        <v>33</v>
      </c>
      <c r="G80" s="131">
        <f t="shared" si="10"/>
        <v>113</v>
      </c>
      <c r="H80" s="81">
        <f t="shared" si="7"/>
        <v>6.2467847431469097E-2</v>
      </c>
      <c r="I80" s="81">
        <f t="shared" si="8"/>
        <v>4.7142552997353933E-2</v>
      </c>
      <c r="J80" s="81">
        <f t="shared" si="9"/>
        <v>1.4104940759248811E-2</v>
      </c>
      <c r="K80" s="81">
        <f t="shared" si="11"/>
        <v>2.0133890370966929E-2</v>
      </c>
      <c r="L80" s="81">
        <f t="shared" si="12"/>
        <v>6.2974695622304497E-2</v>
      </c>
      <c r="M80" s="81">
        <f t="shared" si="13"/>
        <v>4.3138003435770185E-2</v>
      </c>
    </row>
    <row r="81" spans="1:13" x14ac:dyDescent="0.25">
      <c r="A81" s="86" t="s">
        <v>80</v>
      </c>
      <c r="B81" s="41">
        <v>15</v>
      </c>
      <c r="C81" s="61">
        <v>34</v>
      </c>
      <c r="D81" s="77">
        <v>66</v>
      </c>
      <c r="E81" s="12">
        <v>88</v>
      </c>
      <c r="F81" s="126">
        <v>156</v>
      </c>
      <c r="G81" s="131">
        <f t="shared" si="10"/>
        <v>359</v>
      </c>
      <c r="H81" s="81">
        <f t="shared" si="7"/>
        <v>2.7559344455059896E-2</v>
      </c>
      <c r="I81" s="81">
        <f t="shared" si="8"/>
        <v>5.1704735545484957E-2</v>
      </c>
      <c r="J81" s="81">
        <f t="shared" si="9"/>
        <v>0.13298944144434593</v>
      </c>
      <c r="K81" s="81">
        <f t="shared" si="11"/>
        <v>0.22147279408063622</v>
      </c>
      <c r="L81" s="81">
        <f t="shared" si="12"/>
        <v>0.29769856112362125</v>
      </c>
      <c r="M81" s="81">
        <f t="shared" si="13"/>
        <v>0.13704905516319907</v>
      </c>
    </row>
    <row r="82" spans="1:13" x14ac:dyDescent="0.25">
      <c r="A82" s="89" t="s">
        <v>81</v>
      </c>
      <c r="B82" s="46">
        <v>3287</v>
      </c>
      <c r="C82" s="63">
        <v>4560</v>
      </c>
      <c r="D82" s="79">
        <v>2209</v>
      </c>
      <c r="E82" s="21">
        <v>1398</v>
      </c>
      <c r="F82" s="128">
        <v>2377</v>
      </c>
      <c r="G82" s="130">
        <f t="shared" si="10"/>
        <v>13831</v>
      </c>
      <c r="H82" s="82">
        <f t="shared" si="7"/>
        <v>6.039171014918792</v>
      </c>
      <c r="I82" s="82">
        <f t="shared" si="8"/>
        <v>6.9345174731591586</v>
      </c>
      <c r="J82" s="82">
        <f t="shared" si="9"/>
        <v>4.4511163053115181</v>
      </c>
      <c r="K82" s="82">
        <f t="shared" si="11"/>
        <v>3.5183973423264709</v>
      </c>
      <c r="L82" s="82">
        <f t="shared" si="12"/>
        <v>4.5360864089156907</v>
      </c>
      <c r="M82" s="82">
        <f t="shared" si="13"/>
        <v>5.2800152700897121</v>
      </c>
    </row>
    <row r="83" spans="1:13" x14ac:dyDescent="0.25">
      <c r="A83" s="86" t="s">
        <v>82</v>
      </c>
      <c r="B83" s="41">
        <v>23</v>
      </c>
      <c r="C83" s="61">
        <v>36</v>
      </c>
      <c r="D83" s="77">
        <v>24</v>
      </c>
      <c r="E83" s="12">
        <v>9</v>
      </c>
      <c r="F83" s="126">
        <v>16</v>
      </c>
      <c r="G83" s="131">
        <f t="shared" si="10"/>
        <v>108</v>
      </c>
      <c r="H83" s="81">
        <f t="shared" si="7"/>
        <v>4.2257661497758503E-2</v>
      </c>
      <c r="I83" s="81">
        <f t="shared" si="8"/>
        <v>5.4746190577572316E-2</v>
      </c>
      <c r="J83" s="81">
        <f t="shared" si="9"/>
        <v>4.8359796888853064E-2</v>
      </c>
      <c r="K83" s="81">
        <f t="shared" si="11"/>
        <v>2.2650626667337796E-2</v>
      </c>
      <c r="L83" s="81">
        <f t="shared" si="12"/>
        <v>3.0533185756268844E-2</v>
      </c>
      <c r="M83" s="81">
        <f t="shared" si="13"/>
        <v>4.1229242221798058E-2</v>
      </c>
    </row>
    <row r="84" spans="1:13" x14ac:dyDescent="0.25">
      <c r="A84" s="86" t="s">
        <v>83</v>
      </c>
      <c r="B84" s="41">
        <v>18</v>
      </c>
      <c r="C84" s="61">
        <v>26</v>
      </c>
      <c r="D84" s="77">
        <v>39</v>
      </c>
      <c r="E84" s="12">
        <v>16</v>
      </c>
      <c r="F84" s="126">
        <v>36</v>
      </c>
      <c r="G84" s="131">
        <f t="shared" si="10"/>
        <v>135</v>
      </c>
      <c r="H84" s="81">
        <f t="shared" si="7"/>
        <v>3.3071213346071875E-2</v>
      </c>
      <c r="I84" s="81">
        <f t="shared" si="8"/>
        <v>3.9538915417135556E-2</v>
      </c>
      <c r="J84" s="81">
        <f t="shared" si="9"/>
        <v>7.8584669944386232E-2</v>
      </c>
      <c r="K84" s="81">
        <f t="shared" si="11"/>
        <v>4.0267780741933858E-2</v>
      </c>
      <c r="L84" s="81">
        <f t="shared" si="12"/>
        <v>6.8699667951604912E-2</v>
      </c>
      <c r="M84" s="81">
        <f t="shared" si="13"/>
        <v>5.1536552777247564E-2</v>
      </c>
    </row>
    <row r="85" spans="1:13" ht="16.5" x14ac:dyDescent="0.25">
      <c r="A85" s="86" t="s">
        <v>84</v>
      </c>
      <c r="B85" s="41">
        <v>7</v>
      </c>
      <c r="C85" s="61">
        <v>1</v>
      </c>
      <c r="D85" s="77">
        <v>3</v>
      </c>
      <c r="E85" s="12">
        <v>4</v>
      </c>
      <c r="F85" s="126">
        <v>7</v>
      </c>
      <c r="G85" s="131">
        <f t="shared" si="10"/>
        <v>22</v>
      </c>
      <c r="H85" s="81">
        <f t="shared" si="7"/>
        <v>1.2861027412361285E-2</v>
      </c>
      <c r="I85" s="81">
        <f t="shared" si="8"/>
        <v>1.5207275160436754E-3</v>
      </c>
      <c r="J85" s="81">
        <f t="shared" si="9"/>
        <v>6.044974611106633E-3</v>
      </c>
      <c r="K85" s="81">
        <f t="shared" si="11"/>
        <v>1.0066945185483464E-2</v>
      </c>
      <c r="L85" s="81">
        <f t="shared" si="12"/>
        <v>1.3358268768367621E-2</v>
      </c>
      <c r="M85" s="81">
        <f t="shared" si="13"/>
        <v>8.398549341477381E-3</v>
      </c>
    </row>
    <row r="86" spans="1:13" x14ac:dyDescent="0.25">
      <c r="A86" s="86" t="s">
        <v>85</v>
      </c>
      <c r="B86" s="41">
        <v>551</v>
      </c>
      <c r="C86" s="61">
        <v>696</v>
      </c>
      <c r="D86" s="77">
        <v>860</v>
      </c>
      <c r="E86" s="12">
        <v>533</v>
      </c>
      <c r="F86" s="126">
        <v>770</v>
      </c>
      <c r="G86" s="131">
        <f t="shared" si="10"/>
        <v>3410</v>
      </c>
      <c r="H86" s="81">
        <f t="shared" si="7"/>
        <v>1.0123465863158667</v>
      </c>
      <c r="I86" s="81">
        <f t="shared" si="8"/>
        <v>1.058426351166398</v>
      </c>
      <c r="J86" s="81">
        <f t="shared" si="9"/>
        <v>1.7328927218505683</v>
      </c>
      <c r="K86" s="81">
        <f t="shared" si="11"/>
        <v>1.3414204459656718</v>
      </c>
      <c r="L86" s="81">
        <f t="shared" si="12"/>
        <v>1.4694095645204381</v>
      </c>
      <c r="M86" s="81">
        <f t="shared" si="13"/>
        <v>1.3017751479289941</v>
      </c>
    </row>
    <row r="87" spans="1:13" x14ac:dyDescent="0.25">
      <c r="A87" s="86" t="s">
        <v>86</v>
      </c>
      <c r="B87" s="41">
        <v>127</v>
      </c>
      <c r="C87" s="61">
        <v>69</v>
      </c>
      <c r="D87" s="77">
        <v>51</v>
      </c>
      <c r="E87" s="12">
        <v>116</v>
      </c>
      <c r="F87" s="126">
        <v>253</v>
      </c>
      <c r="G87" s="131">
        <f t="shared" si="10"/>
        <v>616</v>
      </c>
      <c r="H87" s="81">
        <f t="shared" si="7"/>
        <v>0.23333578305284047</v>
      </c>
      <c r="I87" s="81">
        <f t="shared" si="8"/>
        <v>0.10493019860701361</v>
      </c>
      <c r="J87" s="81">
        <f t="shared" si="9"/>
        <v>0.10276456838881277</v>
      </c>
      <c r="K87" s="81">
        <f t="shared" si="11"/>
        <v>0.29194141037902049</v>
      </c>
      <c r="L87" s="81">
        <f t="shared" si="12"/>
        <v>0.48280599977100108</v>
      </c>
      <c r="M87" s="81">
        <f t="shared" si="13"/>
        <v>0.23515938156136668</v>
      </c>
    </row>
    <row r="88" spans="1:13" x14ac:dyDescent="0.25">
      <c r="A88" s="86" t="s">
        <v>87</v>
      </c>
      <c r="B88" s="41">
        <v>61</v>
      </c>
      <c r="C88" s="61">
        <v>314</v>
      </c>
      <c r="D88" s="77">
        <v>13</v>
      </c>
      <c r="E88" s="12">
        <v>41</v>
      </c>
      <c r="F88" s="126">
        <v>86</v>
      </c>
      <c r="G88" s="131">
        <f t="shared" si="10"/>
        <v>515</v>
      </c>
      <c r="H88" s="81">
        <f t="shared" si="7"/>
        <v>0.11207466745057691</v>
      </c>
      <c r="I88" s="81">
        <f t="shared" si="8"/>
        <v>0.47750844003771398</v>
      </c>
      <c r="J88" s="81">
        <f t="shared" si="9"/>
        <v>2.6194889981462077E-2</v>
      </c>
      <c r="K88" s="81">
        <f t="shared" si="11"/>
        <v>0.10318618815120552</v>
      </c>
      <c r="L88" s="81">
        <f t="shared" si="12"/>
        <v>0.16411587343994502</v>
      </c>
      <c r="M88" s="81">
        <f t="shared" si="13"/>
        <v>0.1966024050391296</v>
      </c>
    </row>
    <row r="89" spans="1:13" x14ac:dyDescent="0.25">
      <c r="A89" s="86" t="s">
        <v>88</v>
      </c>
      <c r="B89" s="41">
        <v>23</v>
      </c>
      <c r="C89" s="61">
        <v>26</v>
      </c>
      <c r="D89" s="77">
        <v>13</v>
      </c>
      <c r="E89" s="12">
        <v>8</v>
      </c>
      <c r="F89" s="126">
        <v>23</v>
      </c>
      <c r="G89" s="131">
        <f t="shared" si="10"/>
        <v>93</v>
      </c>
      <c r="H89" s="81">
        <f t="shared" si="7"/>
        <v>4.2257661497758503E-2</v>
      </c>
      <c r="I89" s="81">
        <f t="shared" si="8"/>
        <v>3.9538915417135556E-2</v>
      </c>
      <c r="J89" s="81">
        <f t="shared" si="9"/>
        <v>2.6194889981462077E-2</v>
      </c>
      <c r="K89" s="81">
        <f t="shared" si="11"/>
        <v>2.0133890370966929E-2</v>
      </c>
      <c r="L89" s="81">
        <f t="shared" si="12"/>
        <v>4.3891454524636463E-2</v>
      </c>
      <c r="M89" s="81">
        <f t="shared" si="13"/>
        <v>3.5502958579881658E-2</v>
      </c>
    </row>
    <row r="90" spans="1:13" x14ac:dyDescent="0.25">
      <c r="A90" s="86" t="s">
        <v>89</v>
      </c>
      <c r="B90" s="41">
        <v>17</v>
      </c>
      <c r="C90" s="61">
        <v>40</v>
      </c>
      <c r="D90" s="77">
        <v>32</v>
      </c>
      <c r="E90" s="12">
        <v>6</v>
      </c>
      <c r="F90" s="126">
        <v>2</v>
      </c>
      <c r="G90" s="131">
        <f t="shared" si="10"/>
        <v>97</v>
      </c>
      <c r="H90" s="81">
        <f t="shared" si="7"/>
        <v>3.1233923715734548E-2</v>
      </c>
      <c r="I90" s="81">
        <f t="shared" si="8"/>
        <v>6.0829100641747014E-2</v>
      </c>
      <c r="J90" s="81">
        <f t="shared" si="9"/>
        <v>6.4479729185137419E-2</v>
      </c>
      <c r="K90" s="81">
        <f t="shared" si="11"/>
        <v>1.5100417778225197E-2</v>
      </c>
      <c r="L90" s="81">
        <f t="shared" si="12"/>
        <v>3.8166482195336054E-3</v>
      </c>
      <c r="M90" s="81">
        <f t="shared" si="13"/>
        <v>3.7029967551059362E-2</v>
      </c>
    </row>
    <row r="91" spans="1:13" x14ac:dyDescent="0.25">
      <c r="A91" s="86" t="s">
        <v>90</v>
      </c>
      <c r="B91" s="41">
        <v>15</v>
      </c>
      <c r="C91" s="61">
        <v>12</v>
      </c>
      <c r="D91" s="77">
        <v>44</v>
      </c>
      <c r="E91" s="12">
        <v>11</v>
      </c>
      <c r="F91" s="126">
        <v>23</v>
      </c>
      <c r="G91" s="131">
        <f t="shared" si="10"/>
        <v>105</v>
      </c>
      <c r="H91" s="81">
        <f t="shared" si="7"/>
        <v>2.7559344455059896E-2</v>
      </c>
      <c r="I91" s="81">
        <f t="shared" si="8"/>
        <v>1.8248730192524102E-2</v>
      </c>
      <c r="J91" s="81">
        <f t="shared" si="9"/>
        <v>8.8659627629563961E-2</v>
      </c>
      <c r="K91" s="81">
        <f t="shared" si="11"/>
        <v>2.7684099260079528E-2</v>
      </c>
      <c r="L91" s="81">
        <f t="shared" si="12"/>
        <v>4.3891454524636463E-2</v>
      </c>
      <c r="M91" s="81">
        <f t="shared" si="13"/>
        <v>4.008398549341477E-2</v>
      </c>
    </row>
    <row r="92" spans="1:13" x14ac:dyDescent="0.25">
      <c r="A92" s="86" t="s">
        <v>91</v>
      </c>
      <c r="B92" s="41">
        <v>4</v>
      </c>
      <c r="C92" s="61">
        <v>4</v>
      </c>
      <c r="D92" s="77">
        <v>1</v>
      </c>
      <c r="E92" s="12">
        <v>0</v>
      </c>
      <c r="F92" s="126">
        <v>1</v>
      </c>
      <c r="G92" s="131">
        <f t="shared" si="10"/>
        <v>10</v>
      </c>
      <c r="H92" s="81">
        <f t="shared" si="7"/>
        <v>7.3491585213493055E-3</v>
      </c>
      <c r="I92" s="81">
        <f t="shared" si="8"/>
        <v>6.0829100641747015E-3</v>
      </c>
      <c r="J92" s="81">
        <f t="shared" si="9"/>
        <v>2.0149915370355443E-3</v>
      </c>
      <c r="K92" s="81">
        <f t="shared" si="11"/>
        <v>0</v>
      </c>
      <c r="L92" s="81">
        <f t="shared" si="12"/>
        <v>1.9083241097668027E-3</v>
      </c>
      <c r="M92" s="81">
        <f t="shared" si="13"/>
        <v>3.8175224279442641E-3</v>
      </c>
    </row>
    <row r="93" spans="1:13" x14ac:dyDescent="0.25">
      <c r="A93" s="94" t="s">
        <v>92</v>
      </c>
      <c r="B93" s="41">
        <v>17</v>
      </c>
      <c r="C93" s="61">
        <v>6</v>
      </c>
      <c r="D93" s="77">
        <v>5</v>
      </c>
      <c r="E93" s="12">
        <v>3</v>
      </c>
      <c r="F93" s="126">
        <v>12</v>
      </c>
      <c r="G93" s="131">
        <f t="shared" si="10"/>
        <v>43</v>
      </c>
      <c r="H93" s="81">
        <f t="shared" si="7"/>
        <v>3.1233923715734548E-2</v>
      </c>
      <c r="I93" s="81">
        <f t="shared" si="8"/>
        <v>9.124365096262051E-3</v>
      </c>
      <c r="J93" s="81">
        <f t="shared" si="9"/>
        <v>1.0074957685177723E-2</v>
      </c>
      <c r="K93" s="81">
        <f t="shared" si="11"/>
        <v>7.5502088891125987E-3</v>
      </c>
      <c r="L93" s="81">
        <f t="shared" si="12"/>
        <v>2.2899889317201633E-2</v>
      </c>
      <c r="M93" s="81">
        <f t="shared" si="13"/>
        <v>1.6415346440160336E-2</v>
      </c>
    </row>
    <row r="94" spans="1:13" x14ac:dyDescent="0.25">
      <c r="A94" s="86" t="s">
        <v>93</v>
      </c>
      <c r="B94" s="41">
        <v>39</v>
      </c>
      <c r="C94" s="61">
        <v>39</v>
      </c>
      <c r="D94" s="77">
        <v>31</v>
      </c>
      <c r="E94" s="12">
        <v>25</v>
      </c>
      <c r="F94" s="126">
        <v>18</v>
      </c>
      <c r="G94" s="131">
        <f t="shared" si="10"/>
        <v>152</v>
      </c>
      <c r="H94" s="81">
        <f t="shared" si="7"/>
        <v>7.1654295583155725E-2</v>
      </c>
      <c r="I94" s="81">
        <f t="shared" si="8"/>
        <v>5.9308373125703334E-2</v>
      </c>
      <c r="J94" s="81">
        <f t="shared" si="9"/>
        <v>6.2464737648101877E-2</v>
      </c>
      <c r="K94" s="81">
        <f t="shared" si="11"/>
        <v>6.2918407409271654E-2</v>
      </c>
      <c r="L94" s="81">
        <f t="shared" si="12"/>
        <v>3.4349833975802456E-2</v>
      </c>
      <c r="M94" s="81">
        <f t="shared" si="13"/>
        <v>5.8026340904752817E-2</v>
      </c>
    </row>
    <row r="95" spans="1:13" x14ac:dyDescent="0.25">
      <c r="A95" s="86" t="s">
        <v>94</v>
      </c>
      <c r="B95" s="41">
        <v>101</v>
      </c>
      <c r="C95" s="61">
        <v>68</v>
      </c>
      <c r="D95" s="77">
        <v>61</v>
      </c>
      <c r="E95" s="12">
        <v>47</v>
      </c>
      <c r="F95" s="126">
        <v>112</v>
      </c>
      <c r="G95" s="131">
        <f t="shared" si="10"/>
        <v>389</v>
      </c>
      <c r="H95" s="81">
        <f t="shared" si="7"/>
        <v>0.18556625266406998</v>
      </c>
      <c r="I95" s="81">
        <f t="shared" si="8"/>
        <v>0.10340947109096991</v>
      </c>
      <c r="J95" s="81">
        <f t="shared" si="9"/>
        <v>0.12291448375916822</v>
      </c>
      <c r="K95" s="81">
        <f t="shared" si="11"/>
        <v>0.11828660592943072</v>
      </c>
      <c r="L95" s="81">
        <f t="shared" si="12"/>
        <v>0.21373230029388193</v>
      </c>
      <c r="M95" s="81">
        <f t="shared" si="13"/>
        <v>0.14850162244703186</v>
      </c>
    </row>
    <row r="96" spans="1:13" x14ac:dyDescent="0.25">
      <c r="A96" s="86" t="s">
        <v>95</v>
      </c>
      <c r="B96" s="41">
        <v>64</v>
      </c>
      <c r="C96" s="61">
        <v>84</v>
      </c>
      <c r="D96" s="77">
        <v>107</v>
      </c>
      <c r="E96" s="12">
        <v>218</v>
      </c>
      <c r="F96" s="126">
        <v>335</v>
      </c>
      <c r="G96" s="131">
        <f t="shared" si="10"/>
        <v>808</v>
      </c>
      <c r="H96" s="81">
        <f t="shared" si="7"/>
        <v>0.11758653634158889</v>
      </c>
      <c r="I96" s="81">
        <f t="shared" si="8"/>
        <v>0.12774111134766872</v>
      </c>
      <c r="J96" s="81">
        <f t="shared" si="9"/>
        <v>0.21560409446280326</v>
      </c>
      <c r="K96" s="81">
        <f t="shared" si="11"/>
        <v>0.54864851260884884</v>
      </c>
      <c r="L96" s="81">
        <f t="shared" si="12"/>
        <v>0.639288576771879</v>
      </c>
      <c r="M96" s="81">
        <f t="shared" si="13"/>
        <v>0.30845581217789658</v>
      </c>
    </row>
    <row r="97" spans="1:13" x14ac:dyDescent="0.25">
      <c r="A97" s="86" t="s">
        <v>96</v>
      </c>
      <c r="B97" s="41">
        <v>30</v>
      </c>
      <c r="C97" s="61">
        <v>29</v>
      </c>
      <c r="D97" s="77">
        <v>21</v>
      </c>
      <c r="E97" s="12">
        <v>6</v>
      </c>
      <c r="F97" s="126">
        <v>19</v>
      </c>
      <c r="G97" s="131">
        <f t="shared" si="10"/>
        <v>105</v>
      </c>
      <c r="H97" s="81">
        <f t="shared" si="7"/>
        <v>5.5118688910119791E-2</v>
      </c>
      <c r="I97" s="81">
        <f t="shared" si="8"/>
        <v>4.4101097965266581E-2</v>
      </c>
      <c r="J97" s="81">
        <f t="shared" si="9"/>
        <v>4.2314822277746432E-2</v>
      </c>
      <c r="K97" s="81">
        <f t="shared" si="11"/>
        <v>1.5100417778225197E-2</v>
      </c>
      <c r="L97" s="81">
        <f t="shared" si="12"/>
        <v>3.6258158085569252E-2</v>
      </c>
      <c r="M97" s="81">
        <f t="shared" si="13"/>
        <v>4.008398549341477E-2</v>
      </c>
    </row>
    <row r="98" spans="1:13" x14ac:dyDescent="0.25">
      <c r="A98" s="86" t="s">
        <v>97</v>
      </c>
      <c r="B98" s="41">
        <v>26</v>
      </c>
      <c r="C98" s="61">
        <v>22</v>
      </c>
      <c r="D98" s="77">
        <v>7</v>
      </c>
      <c r="E98" s="12">
        <v>11</v>
      </c>
      <c r="F98" s="126">
        <v>18</v>
      </c>
      <c r="G98" s="131">
        <f t="shared" si="10"/>
        <v>84</v>
      </c>
      <c r="H98" s="81">
        <f t="shared" si="7"/>
        <v>4.7769530388770486E-2</v>
      </c>
      <c r="I98" s="81">
        <f t="shared" si="8"/>
        <v>3.3456005352960859E-2</v>
      </c>
      <c r="J98" s="81">
        <f t="shared" si="9"/>
        <v>1.4104940759248811E-2</v>
      </c>
      <c r="K98" s="81">
        <f t="shared" si="11"/>
        <v>2.7684099260079528E-2</v>
      </c>
      <c r="L98" s="81">
        <f t="shared" si="12"/>
        <v>3.4349833975802456E-2</v>
      </c>
      <c r="M98" s="81">
        <f t="shared" si="13"/>
        <v>3.206718839473182E-2</v>
      </c>
    </row>
    <row r="99" spans="1:13" x14ac:dyDescent="0.25">
      <c r="A99" s="86" t="s">
        <v>98</v>
      </c>
      <c r="B99" s="41">
        <v>5</v>
      </c>
      <c r="C99" s="61">
        <v>5</v>
      </c>
      <c r="D99" s="77">
        <v>9</v>
      </c>
      <c r="E99" s="12">
        <v>7</v>
      </c>
      <c r="F99" s="126">
        <v>64</v>
      </c>
      <c r="G99" s="131">
        <f t="shared" si="10"/>
        <v>90</v>
      </c>
      <c r="H99" s="81">
        <f t="shared" si="7"/>
        <v>9.1864481516866318E-3</v>
      </c>
      <c r="I99" s="81">
        <f t="shared" si="8"/>
        <v>7.6036375802183767E-3</v>
      </c>
      <c r="J99" s="81">
        <f t="shared" si="9"/>
        <v>1.81349238333199E-2</v>
      </c>
      <c r="K99" s="81">
        <f t="shared" si="11"/>
        <v>1.7617154074596061E-2</v>
      </c>
      <c r="L99" s="81">
        <f t="shared" si="12"/>
        <v>0.12213274302507537</v>
      </c>
      <c r="M99" s="81">
        <f t="shared" si="13"/>
        <v>3.4357701851498376E-2</v>
      </c>
    </row>
    <row r="100" spans="1:13" x14ac:dyDescent="0.25">
      <c r="A100" s="86" t="s">
        <v>99</v>
      </c>
      <c r="B100" s="41">
        <v>12</v>
      </c>
      <c r="C100" s="61">
        <v>6</v>
      </c>
      <c r="D100" s="77">
        <v>16</v>
      </c>
      <c r="E100" s="12">
        <v>4</v>
      </c>
      <c r="F100" s="126">
        <v>8</v>
      </c>
      <c r="G100" s="131">
        <f t="shared" si="10"/>
        <v>46</v>
      </c>
      <c r="H100" s="81">
        <f t="shared" si="7"/>
        <v>2.2047475564047916E-2</v>
      </c>
      <c r="I100" s="81">
        <f t="shared" si="8"/>
        <v>9.124365096262051E-3</v>
      </c>
      <c r="J100" s="81">
        <f t="shared" si="9"/>
        <v>3.2239864592568709E-2</v>
      </c>
      <c r="K100" s="81">
        <f t="shared" si="11"/>
        <v>1.0066945185483464E-2</v>
      </c>
      <c r="L100" s="81">
        <f t="shared" si="12"/>
        <v>1.5266592878134422E-2</v>
      </c>
      <c r="M100" s="81">
        <f t="shared" si="13"/>
        <v>1.7560603168543614E-2</v>
      </c>
    </row>
    <row r="101" spans="1:13" x14ac:dyDescent="0.25">
      <c r="A101" s="86" t="s">
        <v>100</v>
      </c>
      <c r="B101" s="41">
        <v>12</v>
      </c>
      <c r="C101" s="61">
        <v>4</v>
      </c>
      <c r="D101" s="77">
        <v>3</v>
      </c>
      <c r="E101" s="12">
        <v>4</v>
      </c>
      <c r="F101" s="126">
        <v>20</v>
      </c>
      <c r="G101" s="131">
        <f t="shared" si="10"/>
        <v>43</v>
      </c>
      <c r="H101" s="81">
        <f t="shared" si="7"/>
        <v>2.2047475564047916E-2</v>
      </c>
      <c r="I101" s="81">
        <f t="shared" si="8"/>
        <v>6.0829100641747015E-3</v>
      </c>
      <c r="J101" s="81">
        <f t="shared" si="9"/>
        <v>6.044974611106633E-3</v>
      </c>
      <c r="K101" s="81">
        <f t="shared" si="11"/>
        <v>1.0066945185483464E-2</v>
      </c>
      <c r="L101" s="81">
        <f t="shared" si="12"/>
        <v>3.8166482195336054E-2</v>
      </c>
      <c r="M101" s="81">
        <f t="shared" si="13"/>
        <v>1.6415346440160336E-2</v>
      </c>
    </row>
    <row r="102" spans="1:13" x14ac:dyDescent="0.25">
      <c r="A102" s="95" t="s">
        <v>101</v>
      </c>
      <c r="B102" s="43">
        <v>2134</v>
      </c>
      <c r="C102" s="62">
        <v>3069</v>
      </c>
      <c r="D102" s="78">
        <v>858</v>
      </c>
      <c r="E102" s="12">
        <v>325</v>
      </c>
      <c r="F102" s="126">
        <v>554</v>
      </c>
      <c r="G102" s="131">
        <f t="shared" si="10"/>
        <v>6940</v>
      </c>
      <c r="H102" s="81">
        <f t="shared" si="7"/>
        <v>3.9207760711398545</v>
      </c>
      <c r="I102" s="81">
        <f t="shared" si="8"/>
        <v>4.6671127467380398</v>
      </c>
      <c r="J102" s="81">
        <f t="shared" si="9"/>
        <v>1.728862738776497</v>
      </c>
      <c r="K102" s="81">
        <f t="shared" si="11"/>
        <v>0.81793929632053142</v>
      </c>
      <c r="L102" s="81">
        <f t="shared" si="12"/>
        <v>1.0572115568108089</v>
      </c>
      <c r="M102" s="81">
        <f t="shared" si="13"/>
        <v>2.6493605649933194</v>
      </c>
    </row>
    <row r="103" spans="1:13" x14ac:dyDescent="0.25">
      <c r="A103" s="87" t="s">
        <v>35</v>
      </c>
      <c r="B103" s="43"/>
      <c r="C103" s="62"/>
      <c r="D103" s="78"/>
      <c r="E103" s="16"/>
      <c r="F103" s="127"/>
      <c r="G103" s="131"/>
      <c r="H103" s="81"/>
      <c r="I103" s="81"/>
      <c r="J103" s="81"/>
      <c r="K103" s="81"/>
      <c r="L103" s="81"/>
      <c r="M103" s="81"/>
    </row>
    <row r="104" spans="1:13" x14ac:dyDescent="0.25">
      <c r="A104" s="91" t="s">
        <v>102</v>
      </c>
      <c r="B104" s="43">
        <v>14</v>
      </c>
      <c r="C104" s="62">
        <v>12</v>
      </c>
      <c r="D104" s="78">
        <v>24</v>
      </c>
      <c r="E104" s="16">
        <v>12</v>
      </c>
      <c r="F104" s="127">
        <v>12</v>
      </c>
      <c r="G104" s="131">
        <f t="shared" si="10"/>
        <v>74</v>
      </c>
      <c r="H104" s="81">
        <f t="shared" si="7"/>
        <v>2.5722054824722569E-2</v>
      </c>
      <c r="I104" s="81">
        <f t="shared" si="8"/>
        <v>1.8248730192524102E-2</v>
      </c>
      <c r="J104" s="81">
        <f t="shared" si="9"/>
        <v>4.8359796888853064E-2</v>
      </c>
      <c r="K104" s="81">
        <f t="shared" si="11"/>
        <v>3.0200835556450395E-2</v>
      </c>
      <c r="L104" s="81">
        <f t="shared" si="12"/>
        <v>2.2899889317201633E-2</v>
      </c>
      <c r="M104" s="81">
        <f t="shared" si="13"/>
        <v>2.8249665966787553E-2</v>
      </c>
    </row>
    <row r="105" spans="1:13" x14ac:dyDescent="0.25">
      <c r="A105" s="91" t="s">
        <v>103</v>
      </c>
      <c r="B105" s="43">
        <v>0</v>
      </c>
      <c r="C105" s="62">
        <v>0</v>
      </c>
      <c r="D105" s="78">
        <v>10</v>
      </c>
      <c r="E105" s="16">
        <v>5</v>
      </c>
      <c r="F105" s="127">
        <v>8</v>
      </c>
      <c r="G105" s="131">
        <f t="shared" si="10"/>
        <v>23</v>
      </c>
      <c r="H105" s="81">
        <f t="shared" si="7"/>
        <v>0</v>
      </c>
      <c r="I105" s="81">
        <f t="shared" si="8"/>
        <v>0</v>
      </c>
      <c r="J105" s="81">
        <f t="shared" si="9"/>
        <v>2.0149915370355445E-2</v>
      </c>
      <c r="K105" s="81">
        <f t="shared" si="11"/>
        <v>1.258368148185433E-2</v>
      </c>
      <c r="L105" s="81">
        <f t="shared" si="12"/>
        <v>1.5266592878134422E-2</v>
      </c>
      <c r="M105" s="81">
        <f t="shared" si="13"/>
        <v>8.7803015842718071E-3</v>
      </c>
    </row>
    <row r="106" spans="1:13" x14ac:dyDescent="0.25">
      <c r="A106" s="91" t="s">
        <v>104</v>
      </c>
      <c r="B106" s="43">
        <v>19</v>
      </c>
      <c r="C106" s="62">
        <v>14</v>
      </c>
      <c r="D106" s="78">
        <v>13</v>
      </c>
      <c r="E106" s="16">
        <v>4</v>
      </c>
      <c r="F106" s="127">
        <v>12</v>
      </c>
      <c r="G106" s="131">
        <f t="shared" si="10"/>
        <v>62</v>
      </c>
      <c r="H106" s="81">
        <f t="shared" si="7"/>
        <v>3.4908502976409204E-2</v>
      </c>
      <c r="I106" s="81">
        <f t="shared" si="8"/>
        <v>2.1290185224611454E-2</v>
      </c>
      <c r="J106" s="81">
        <f t="shared" si="9"/>
        <v>2.6194889981462077E-2</v>
      </c>
      <c r="K106" s="81">
        <f t="shared" si="11"/>
        <v>1.0066945185483464E-2</v>
      </c>
      <c r="L106" s="81">
        <f t="shared" si="12"/>
        <v>2.2899889317201633E-2</v>
      </c>
      <c r="M106" s="81">
        <f t="shared" si="13"/>
        <v>2.3668639053254437E-2</v>
      </c>
    </row>
    <row r="107" spans="1:13" x14ac:dyDescent="0.25">
      <c r="A107" s="91" t="s">
        <v>105</v>
      </c>
      <c r="B107" s="43">
        <v>10</v>
      </c>
      <c r="C107" s="62">
        <v>26</v>
      </c>
      <c r="D107" s="78">
        <v>26</v>
      </c>
      <c r="E107" s="16">
        <v>11</v>
      </c>
      <c r="F107" s="127">
        <v>12</v>
      </c>
      <c r="G107" s="131">
        <f t="shared" si="10"/>
        <v>85</v>
      </c>
      <c r="H107" s="81">
        <f t="shared" si="7"/>
        <v>1.8372896303373264E-2</v>
      </c>
      <c r="I107" s="81">
        <f t="shared" si="8"/>
        <v>3.9538915417135556E-2</v>
      </c>
      <c r="J107" s="81">
        <f t="shared" si="9"/>
        <v>5.2389779962924155E-2</v>
      </c>
      <c r="K107" s="81">
        <f t="shared" si="11"/>
        <v>2.7684099260079528E-2</v>
      </c>
      <c r="L107" s="81">
        <f t="shared" si="12"/>
        <v>2.2899889317201633E-2</v>
      </c>
      <c r="M107" s="81">
        <f t="shared" si="13"/>
        <v>3.2448940637526243E-2</v>
      </c>
    </row>
    <row r="108" spans="1:13" x14ac:dyDescent="0.25">
      <c r="A108" s="91" t="s">
        <v>106</v>
      </c>
      <c r="B108" s="43">
        <v>12</v>
      </c>
      <c r="C108" s="62">
        <v>32</v>
      </c>
      <c r="D108" s="78">
        <v>29</v>
      </c>
      <c r="E108" s="16">
        <v>12</v>
      </c>
      <c r="F108" s="127">
        <v>10</v>
      </c>
      <c r="G108" s="131">
        <f t="shared" si="10"/>
        <v>95</v>
      </c>
      <c r="H108" s="81">
        <f t="shared" si="7"/>
        <v>2.2047475564047916E-2</v>
      </c>
      <c r="I108" s="81">
        <f t="shared" si="8"/>
        <v>4.8663280513397612E-2</v>
      </c>
      <c r="J108" s="81">
        <f t="shared" si="9"/>
        <v>5.8434754574030794E-2</v>
      </c>
      <c r="K108" s="81">
        <f t="shared" si="11"/>
        <v>3.0200835556450395E-2</v>
      </c>
      <c r="L108" s="81">
        <f t="shared" si="12"/>
        <v>1.9083241097668027E-2</v>
      </c>
      <c r="M108" s="81">
        <f t="shared" si="13"/>
        <v>3.626646306547051E-2</v>
      </c>
    </row>
    <row r="109" spans="1:13" x14ac:dyDescent="0.25">
      <c r="A109" s="91" t="s">
        <v>107</v>
      </c>
      <c r="B109" s="43">
        <v>9</v>
      </c>
      <c r="C109" s="62">
        <v>17</v>
      </c>
      <c r="D109" s="78">
        <v>7</v>
      </c>
      <c r="E109" s="16">
        <v>5</v>
      </c>
      <c r="F109" s="127">
        <v>2</v>
      </c>
      <c r="G109" s="131">
        <f t="shared" si="10"/>
        <v>40</v>
      </c>
      <c r="H109" s="81">
        <f t="shared" si="7"/>
        <v>1.6535606673035937E-2</v>
      </c>
      <c r="I109" s="81">
        <f t="shared" si="8"/>
        <v>2.5852367772742479E-2</v>
      </c>
      <c r="J109" s="81">
        <f t="shared" si="9"/>
        <v>1.4104940759248811E-2</v>
      </c>
      <c r="K109" s="81">
        <f t="shared" si="11"/>
        <v>1.258368148185433E-2</v>
      </c>
      <c r="L109" s="81">
        <f t="shared" si="12"/>
        <v>3.8166482195336054E-3</v>
      </c>
      <c r="M109" s="81">
        <f t="shared" si="13"/>
        <v>1.5270089711777056E-2</v>
      </c>
    </row>
    <row r="110" spans="1:13" x14ac:dyDescent="0.25">
      <c r="A110" s="91" t="s">
        <v>108</v>
      </c>
      <c r="B110" s="43">
        <v>29</v>
      </c>
      <c r="C110" s="62">
        <v>6</v>
      </c>
      <c r="D110" s="78">
        <v>6</v>
      </c>
      <c r="E110" s="16">
        <v>2</v>
      </c>
      <c r="F110" s="127">
        <v>11</v>
      </c>
      <c r="G110" s="131">
        <f t="shared" si="10"/>
        <v>54</v>
      </c>
      <c r="H110" s="81">
        <f t="shared" si="7"/>
        <v>5.3281399279782468E-2</v>
      </c>
      <c r="I110" s="81">
        <f t="shared" si="8"/>
        <v>9.124365096262051E-3</v>
      </c>
      <c r="J110" s="81">
        <f t="shared" si="9"/>
        <v>1.2089949222213266E-2</v>
      </c>
      <c r="K110" s="81">
        <f t="shared" si="11"/>
        <v>5.0334725927417322E-3</v>
      </c>
      <c r="L110" s="81">
        <f t="shared" si="12"/>
        <v>2.0991565207434833E-2</v>
      </c>
      <c r="M110" s="81">
        <f t="shared" si="13"/>
        <v>2.0614621110899029E-2</v>
      </c>
    </row>
    <row r="111" spans="1:13" x14ac:dyDescent="0.25">
      <c r="A111" s="91" t="s">
        <v>109</v>
      </c>
      <c r="B111" s="43">
        <v>1507</v>
      </c>
      <c r="C111" s="62">
        <v>2428</v>
      </c>
      <c r="D111" s="78">
        <v>69</v>
      </c>
      <c r="E111" s="16">
        <v>65</v>
      </c>
      <c r="F111" s="127">
        <v>123</v>
      </c>
      <c r="G111" s="131">
        <f t="shared" si="10"/>
        <v>4192</v>
      </c>
      <c r="H111" s="81">
        <f t="shared" si="7"/>
        <v>2.768795472918351</v>
      </c>
      <c r="I111" s="81">
        <f t="shared" si="8"/>
        <v>3.6923264089540435</v>
      </c>
      <c r="J111" s="81">
        <f t="shared" si="9"/>
        <v>0.13903441605545255</v>
      </c>
      <c r="K111" s="81">
        <f t="shared" si="11"/>
        <v>0.16358785926410629</v>
      </c>
      <c r="L111" s="81">
        <f t="shared" si="12"/>
        <v>0.23472386550131677</v>
      </c>
      <c r="M111" s="81">
        <f t="shared" si="13"/>
        <v>1.6003054017942355</v>
      </c>
    </row>
    <row r="112" spans="1:13" x14ac:dyDescent="0.25">
      <c r="A112" s="91" t="s">
        <v>110</v>
      </c>
      <c r="B112" s="43">
        <v>530</v>
      </c>
      <c r="C112" s="62">
        <v>532</v>
      </c>
      <c r="D112" s="78">
        <v>670</v>
      </c>
      <c r="E112" s="16">
        <v>207</v>
      </c>
      <c r="F112" s="127">
        <v>358</v>
      </c>
      <c r="G112" s="131">
        <f t="shared" si="10"/>
        <v>2297</v>
      </c>
      <c r="H112" s="81">
        <f t="shared" si="7"/>
        <v>0.97376350407878298</v>
      </c>
      <c r="I112" s="81">
        <f t="shared" si="8"/>
        <v>0.80902703853523528</v>
      </c>
      <c r="J112" s="81">
        <f t="shared" si="9"/>
        <v>1.3500443298138147</v>
      </c>
      <c r="K112" s="81">
        <f t="shared" si="11"/>
        <v>0.52096441334876931</v>
      </c>
      <c r="L112" s="81">
        <f t="shared" si="12"/>
        <v>0.68318003129651539</v>
      </c>
      <c r="M112" s="81">
        <f t="shared" si="13"/>
        <v>0.8768849016987974</v>
      </c>
    </row>
    <row r="113" spans="1:13" x14ac:dyDescent="0.25">
      <c r="A113" s="91" t="s">
        <v>111</v>
      </c>
      <c r="B113" s="43">
        <v>4</v>
      </c>
      <c r="C113" s="62">
        <v>2</v>
      </c>
      <c r="D113" s="78">
        <v>4</v>
      </c>
      <c r="E113" s="16">
        <v>2</v>
      </c>
      <c r="F113" s="127">
        <v>6</v>
      </c>
      <c r="G113" s="131">
        <f t="shared" si="10"/>
        <v>18</v>
      </c>
      <c r="H113" s="81">
        <f t="shared" si="7"/>
        <v>7.3491585213493055E-3</v>
      </c>
      <c r="I113" s="81">
        <f t="shared" si="8"/>
        <v>3.0414550320873508E-3</v>
      </c>
      <c r="J113" s="81">
        <f t="shared" si="9"/>
        <v>8.0599661481421774E-3</v>
      </c>
      <c r="K113" s="81">
        <f t="shared" si="11"/>
        <v>5.0334725927417322E-3</v>
      </c>
      <c r="L113" s="81">
        <f t="shared" si="12"/>
        <v>1.1449944658600816E-2</v>
      </c>
      <c r="M113" s="81">
        <f t="shared" si="13"/>
        <v>6.8715403702996752E-3</v>
      </c>
    </row>
    <row r="114" spans="1:13" x14ac:dyDescent="0.25">
      <c r="A114" s="86" t="s">
        <v>112</v>
      </c>
      <c r="B114" s="41">
        <v>1</v>
      </c>
      <c r="C114" s="61">
        <v>4</v>
      </c>
      <c r="D114" s="77">
        <v>11</v>
      </c>
      <c r="E114" s="12">
        <v>4</v>
      </c>
      <c r="F114" s="126">
        <v>0</v>
      </c>
      <c r="G114" s="131">
        <f t="shared" si="10"/>
        <v>20</v>
      </c>
      <c r="H114" s="81">
        <f t="shared" si="7"/>
        <v>1.8372896303373264E-3</v>
      </c>
      <c r="I114" s="81">
        <f t="shared" si="8"/>
        <v>6.0829100641747015E-3</v>
      </c>
      <c r="J114" s="81">
        <f t="shared" si="9"/>
        <v>2.216490690739099E-2</v>
      </c>
      <c r="K114" s="81">
        <f t="shared" si="11"/>
        <v>1.0066945185483464E-2</v>
      </c>
      <c r="L114" s="81">
        <f t="shared" si="12"/>
        <v>0</v>
      </c>
      <c r="M114" s="81">
        <f t="shared" si="13"/>
        <v>7.6350448558885281E-3</v>
      </c>
    </row>
    <row r="115" spans="1:13" x14ac:dyDescent="0.25">
      <c r="A115" s="89" t="s">
        <v>113</v>
      </c>
      <c r="B115" s="46">
        <v>89</v>
      </c>
      <c r="C115" s="63">
        <v>111</v>
      </c>
      <c r="D115" s="79">
        <v>151</v>
      </c>
      <c r="E115" s="21">
        <v>148</v>
      </c>
      <c r="F115" s="128">
        <v>163</v>
      </c>
      <c r="G115" s="130">
        <f t="shared" si="10"/>
        <v>662</v>
      </c>
      <c r="H115" s="82">
        <f t="shared" si="7"/>
        <v>0.16351877710002205</v>
      </c>
      <c r="I115" s="82">
        <f t="shared" si="8"/>
        <v>0.16880075428084795</v>
      </c>
      <c r="J115" s="82">
        <f t="shared" si="9"/>
        <v>0.30426372209236718</v>
      </c>
      <c r="K115" s="82">
        <f t="shared" si="11"/>
        <v>0.37247697186288825</v>
      </c>
      <c r="L115" s="82">
        <f t="shared" si="12"/>
        <v>0.31105682989198885</v>
      </c>
      <c r="M115" s="82">
        <f t="shared" si="13"/>
        <v>0.25271998472991025</v>
      </c>
    </row>
    <row r="116" spans="1:13" x14ac:dyDescent="0.25">
      <c r="A116" s="86" t="s">
        <v>114</v>
      </c>
      <c r="B116" s="41">
        <v>66</v>
      </c>
      <c r="C116" s="61">
        <v>84</v>
      </c>
      <c r="D116" s="77">
        <v>126</v>
      </c>
      <c r="E116" s="12">
        <v>120</v>
      </c>
      <c r="F116" s="126">
        <v>134</v>
      </c>
      <c r="G116" s="131">
        <f t="shared" si="10"/>
        <v>530</v>
      </c>
      <c r="H116" s="81">
        <f t="shared" si="7"/>
        <v>0.12126111560226355</v>
      </c>
      <c r="I116" s="81">
        <f t="shared" si="8"/>
        <v>0.12774111134766872</v>
      </c>
      <c r="J116" s="81">
        <f t="shared" si="9"/>
        <v>0.25388893366647858</v>
      </c>
      <c r="K116" s="81">
        <f t="shared" si="11"/>
        <v>0.30200835556450395</v>
      </c>
      <c r="L116" s="81">
        <f t="shared" si="12"/>
        <v>0.25571543070875158</v>
      </c>
      <c r="M116" s="81">
        <f t="shared" si="13"/>
        <v>0.202328688681046</v>
      </c>
    </row>
    <row r="117" spans="1:13" x14ac:dyDescent="0.25">
      <c r="A117" s="86" t="s">
        <v>115</v>
      </c>
      <c r="B117" s="41">
        <v>7</v>
      </c>
      <c r="C117" s="61">
        <v>3</v>
      </c>
      <c r="D117" s="77">
        <v>10</v>
      </c>
      <c r="E117" s="12">
        <v>13</v>
      </c>
      <c r="F117" s="126">
        <v>15</v>
      </c>
      <c r="G117" s="131">
        <f t="shared" si="10"/>
        <v>48</v>
      </c>
      <c r="H117" s="81">
        <f t="shared" si="7"/>
        <v>1.2861027412361285E-2</v>
      </c>
      <c r="I117" s="81">
        <f t="shared" si="8"/>
        <v>4.5621825481310255E-3</v>
      </c>
      <c r="J117" s="81">
        <f t="shared" si="9"/>
        <v>2.0149915370355445E-2</v>
      </c>
      <c r="K117" s="81">
        <f t="shared" si="11"/>
        <v>3.2717571852821259E-2</v>
      </c>
      <c r="L117" s="81">
        <f t="shared" si="12"/>
        <v>2.8624861646502044E-2</v>
      </c>
      <c r="M117" s="81">
        <f t="shared" si="13"/>
        <v>1.832410765413247E-2</v>
      </c>
    </row>
    <row r="118" spans="1:13" x14ac:dyDescent="0.25">
      <c r="A118" s="86" t="s">
        <v>116</v>
      </c>
      <c r="B118" s="41">
        <v>16</v>
      </c>
      <c r="C118" s="61">
        <v>24</v>
      </c>
      <c r="D118" s="77">
        <v>15</v>
      </c>
      <c r="E118" s="12">
        <v>15</v>
      </c>
      <c r="F118" s="126">
        <v>14</v>
      </c>
      <c r="G118" s="131">
        <f t="shared" si="10"/>
        <v>84</v>
      </c>
      <c r="H118" s="81">
        <f t="shared" si="7"/>
        <v>2.9396634085397222E-2</v>
      </c>
      <c r="I118" s="81">
        <f t="shared" si="8"/>
        <v>3.6497460385048204E-2</v>
      </c>
      <c r="J118" s="81">
        <f t="shared" si="9"/>
        <v>3.0224873055533168E-2</v>
      </c>
      <c r="K118" s="81">
        <f t="shared" si="11"/>
        <v>3.7751044445562994E-2</v>
      </c>
      <c r="L118" s="81">
        <f t="shared" si="12"/>
        <v>2.6716537536735242E-2</v>
      </c>
      <c r="M118" s="81">
        <f t="shared" si="13"/>
        <v>3.206718839473182E-2</v>
      </c>
    </row>
    <row r="119" spans="1:13" x14ac:dyDescent="0.25">
      <c r="A119" s="89" t="s">
        <v>117</v>
      </c>
      <c r="B119" s="46">
        <v>596</v>
      </c>
      <c r="C119" s="63">
        <v>780</v>
      </c>
      <c r="D119" s="79">
        <v>925</v>
      </c>
      <c r="E119" s="21">
        <v>470</v>
      </c>
      <c r="F119" s="128">
        <v>480</v>
      </c>
      <c r="G119" s="130">
        <f t="shared" si="10"/>
        <v>3251</v>
      </c>
      <c r="H119" s="82">
        <f t="shared" si="7"/>
        <v>1.0950246196810465</v>
      </c>
      <c r="I119" s="82">
        <f t="shared" si="8"/>
        <v>1.1861674625140668</v>
      </c>
      <c r="J119" s="82">
        <f t="shared" si="9"/>
        <v>1.8638671717578787</v>
      </c>
      <c r="K119" s="82">
        <f t="shared" si="11"/>
        <v>1.182866059294307</v>
      </c>
      <c r="L119" s="82">
        <f t="shared" si="12"/>
        <v>0.91599557268806542</v>
      </c>
      <c r="M119" s="82">
        <f t="shared" si="13"/>
        <v>1.2410765413246803</v>
      </c>
    </row>
    <row r="120" spans="1:13" x14ac:dyDescent="0.25">
      <c r="A120" s="86" t="s">
        <v>118</v>
      </c>
      <c r="B120" s="41">
        <v>18</v>
      </c>
      <c r="C120" s="61">
        <v>28</v>
      </c>
      <c r="D120" s="77">
        <v>37</v>
      </c>
      <c r="E120" s="12">
        <v>23</v>
      </c>
      <c r="F120" s="126">
        <v>23</v>
      </c>
      <c r="G120" s="131">
        <f t="shared" si="10"/>
        <v>129</v>
      </c>
      <c r="H120" s="81">
        <f t="shared" si="7"/>
        <v>3.3071213346071875E-2</v>
      </c>
      <c r="I120" s="81">
        <f t="shared" si="8"/>
        <v>4.2580370449222908E-2</v>
      </c>
      <c r="J120" s="81">
        <f t="shared" si="9"/>
        <v>7.4554686870315148E-2</v>
      </c>
      <c r="K120" s="81">
        <f t="shared" si="11"/>
        <v>5.7884934816529919E-2</v>
      </c>
      <c r="L120" s="81">
        <f t="shared" si="12"/>
        <v>4.3891454524636463E-2</v>
      </c>
      <c r="M120" s="81">
        <f t="shared" si="13"/>
        <v>4.9246039320481008E-2</v>
      </c>
    </row>
    <row r="121" spans="1:13" x14ac:dyDescent="0.25">
      <c r="A121" s="86" t="s">
        <v>119</v>
      </c>
      <c r="B121" s="41">
        <v>253</v>
      </c>
      <c r="C121" s="61">
        <v>292</v>
      </c>
      <c r="D121" s="77">
        <v>381</v>
      </c>
      <c r="E121" s="12">
        <v>182</v>
      </c>
      <c r="F121" s="126">
        <v>183</v>
      </c>
      <c r="G121" s="131">
        <f t="shared" si="10"/>
        <v>1291</v>
      </c>
      <c r="H121" s="81">
        <f t="shared" si="7"/>
        <v>0.46483427647534359</v>
      </c>
      <c r="I121" s="81">
        <f t="shared" si="8"/>
        <v>0.44405243468475319</v>
      </c>
      <c r="J121" s="81">
        <f t="shared" si="9"/>
        <v>0.76771177561054249</v>
      </c>
      <c r="K121" s="81">
        <f t="shared" si="11"/>
        <v>0.45804600593949762</v>
      </c>
      <c r="L121" s="81">
        <f t="shared" si="12"/>
        <v>0.34922331208732493</v>
      </c>
      <c r="M121" s="81">
        <f t="shared" si="13"/>
        <v>0.49284214544760452</v>
      </c>
    </row>
    <row r="122" spans="1:13" x14ac:dyDescent="0.25">
      <c r="A122" s="86" t="s">
        <v>120</v>
      </c>
      <c r="B122" s="41">
        <v>297</v>
      </c>
      <c r="C122" s="61">
        <v>414</v>
      </c>
      <c r="D122" s="77">
        <v>468</v>
      </c>
      <c r="E122" s="12">
        <v>235</v>
      </c>
      <c r="F122" s="126">
        <v>228</v>
      </c>
      <c r="G122" s="131">
        <f t="shared" si="10"/>
        <v>1642</v>
      </c>
      <c r="H122" s="81">
        <f t="shared" si="7"/>
        <v>0.54567502021018588</v>
      </c>
      <c r="I122" s="81">
        <f t="shared" si="8"/>
        <v>0.62958119164208159</v>
      </c>
      <c r="J122" s="81">
        <f t="shared" si="9"/>
        <v>0.94301603933263489</v>
      </c>
      <c r="K122" s="81">
        <f t="shared" si="11"/>
        <v>0.5914330296471535</v>
      </c>
      <c r="L122" s="81">
        <f t="shared" si="12"/>
        <v>0.43509789702683105</v>
      </c>
      <c r="M122" s="81">
        <f t="shared" si="13"/>
        <v>0.62683718266844823</v>
      </c>
    </row>
    <row r="123" spans="1:13" x14ac:dyDescent="0.25">
      <c r="A123" s="86" t="s">
        <v>121</v>
      </c>
      <c r="B123" s="41">
        <v>28</v>
      </c>
      <c r="C123" s="61">
        <v>46</v>
      </c>
      <c r="D123" s="77">
        <v>39</v>
      </c>
      <c r="E123" s="12">
        <v>30</v>
      </c>
      <c r="F123" s="126">
        <v>46</v>
      </c>
      <c r="G123" s="131">
        <f t="shared" si="10"/>
        <v>189</v>
      </c>
      <c r="H123" s="81">
        <f t="shared" si="7"/>
        <v>5.1444109649445138E-2</v>
      </c>
      <c r="I123" s="81">
        <f t="shared" si="8"/>
        <v>6.9953465738009063E-2</v>
      </c>
      <c r="J123" s="81">
        <f t="shared" si="9"/>
        <v>7.8584669944386232E-2</v>
      </c>
      <c r="K123" s="81">
        <f t="shared" si="11"/>
        <v>7.5502088891125987E-2</v>
      </c>
      <c r="L123" s="81">
        <f t="shared" si="12"/>
        <v>8.7782909049272925E-2</v>
      </c>
      <c r="M123" s="81">
        <f t="shared" si="13"/>
        <v>7.2151173888146597E-2</v>
      </c>
    </row>
    <row r="124" spans="1:13" x14ac:dyDescent="0.25">
      <c r="A124" s="96" t="s">
        <v>122</v>
      </c>
      <c r="B124" s="55">
        <v>27</v>
      </c>
      <c r="C124" s="98">
        <v>33</v>
      </c>
      <c r="D124" s="97">
        <v>46</v>
      </c>
      <c r="E124" s="28">
        <v>22</v>
      </c>
      <c r="F124" s="129">
        <v>41</v>
      </c>
      <c r="G124" s="130">
        <f t="shared" si="10"/>
        <v>169</v>
      </c>
      <c r="H124" s="82">
        <f t="shared" si="7"/>
        <v>4.9606820019107815E-2</v>
      </c>
      <c r="I124" s="82">
        <f t="shared" si="8"/>
        <v>5.0184008029441285E-2</v>
      </c>
      <c r="J124" s="82">
        <f t="shared" si="9"/>
        <v>9.2689610703635045E-2</v>
      </c>
      <c r="K124" s="82">
        <f t="shared" si="11"/>
        <v>5.5368198520159055E-2</v>
      </c>
      <c r="L124" s="82">
        <f t="shared" si="12"/>
        <v>7.8241288500438919E-2</v>
      </c>
      <c r="M124" s="82">
        <f t="shared" si="13"/>
        <v>6.4516129032258063E-2</v>
      </c>
    </row>
    <row r="125" spans="1:13" ht="15.75" thickBot="1" x14ac:dyDescent="0.3">
      <c r="A125" s="99" t="s">
        <v>123</v>
      </c>
      <c r="B125" s="57">
        <v>54428</v>
      </c>
      <c r="C125" s="67">
        <v>65758</v>
      </c>
      <c r="D125" s="100">
        <v>49628</v>
      </c>
      <c r="E125" s="100">
        <v>39734</v>
      </c>
      <c r="F125" s="100">
        <v>52402</v>
      </c>
      <c r="G125" s="133">
        <f t="shared" si="10"/>
        <v>261950</v>
      </c>
      <c r="H125" s="84">
        <f t="shared" si="7"/>
        <v>100</v>
      </c>
      <c r="I125" s="84">
        <f t="shared" si="8"/>
        <v>100</v>
      </c>
      <c r="J125" s="84">
        <f t="shared" si="9"/>
        <v>100</v>
      </c>
      <c r="K125" s="84">
        <f t="shared" si="11"/>
        <v>100</v>
      </c>
      <c r="L125" s="84">
        <f t="shared" si="12"/>
        <v>100</v>
      </c>
      <c r="M125" s="84">
        <f t="shared" si="13"/>
        <v>100</v>
      </c>
    </row>
  </sheetData>
  <mergeCells count="3">
    <mergeCell ref="H1:M1"/>
    <mergeCell ref="A1:A2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2019-2020</vt:lpstr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2022-02-22T07:28:45Z</dcterms:created>
  <dcterms:modified xsi:type="dcterms:W3CDTF">2022-03-07T11:47:54Z</dcterms:modified>
</cp:coreProperties>
</file>